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<sst xmlns="http://schemas.openxmlformats.org/spreadsheetml/2006/main" uniqueCount="244">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</sst>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20" numFmtId="0" fillId="5" borderId="21" applyFont="1" applyNumberFormat="0" applyFill="1" applyBorder="1" applyAlignment="1">
      <alignment horizontal="general" vertical="center" textRotation="0" wrapText="true" shrinkToFit="false"/>
    </xf>
    <xf xfId="0" fontId="20" numFmtId="0" fillId="5" borderId="27" applyFont="1" applyNumberFormat="0" applyFill="1" applyBorder="1" applyAlignment="1">
      <alignment horizontal="general" vertical="center" textRotation="0" wrapText="true" shrinkToFit="false"/>
    </xf>
    <xf xfId="0" fontId="20" numFmtId="0" fillId="5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5" applyFont="1" applyNumberFormat="0" applyFill="1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21" numFmtId="0" fillId="9" borderId="21" applyFont="1" applyNumberFormat="0" applyFill="1" applyBorder="1" applyAlignment="1">
      <alignment horizontal="general" vertical="center" textRotation="0" wrapText="true" shrinkToFit="false"/>
    </xf>
    <xf xfId="0" fontId="21" numFmtId="0" fillId="9" borderId="27" applyFont="1" applyNumberFormat="0" applyFill="1" applyBorder="1" applyAlignment="1">
      <alignment horizontal="general" vertical="center" textRotation="0" wrapText="true" shrinkToFit="false"/>
    </xf>
    <xf xfId="0" fontId="21" numFmtId="0" fillId="9" borderId="16" applyFont="1" applyNumberFormat="0" applyFill="1" applyBorder="1" applyAlignment="1">
      <alignment horizontal="general" vertical="center" textRotation="0" wrapText="true" shrinkToFit="false"/>
    </xf>
    <xf xfId="0" fontId="22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3" numFmtId="0" fillId="6" borderId="38" applyFont="1" applyNumberFormat="0" applyFill="1" applyBorder="1" applyAlignment="1">
      <alignment horizontal="general" vertical="center" textRotation="0" wrapText="true" shrinkToFit="false"/>
    </xf>
    <xf xfId="0" fontId="23" numFmtId="0" fillId="4" borderId="7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338" t="s">
        <v>1</v>
      </c>
      <c r="D4" s="338"/>
      <c r="E4" s="204"/>
      <c r="F4" s="213"/>
      <c r="G4" s="14"/>
      <c r="H4" s="15"/>
      <c r="I4" s="197"/>
      <c r="J4" s="17"/>
    </row>
    <row r="5" spans="1:13" customHeight="1" ht="18.6">
      <c r="B5" s="339"/>
      <c r="C5" s="340"/>
      <c r="D5" s="340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59</v>
      </c>
    </row>
    <row r="7" spans="1:13" customHeight="1" ht="16.8">
      <c r="B7" s="341"/>
      <c r="C7" s="341"/>
      <c r="D7" s="341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342" t="s">
        <v>12</v>
      </c>
      <c r="C9" s="342"/>
      <c r="D9" s="342"/>
      <c r="E9" s="30"/>
      <c r="F9" s="215"/>
      <c r="G9" s="31"/>
      <c r="H9" s="32"/>
      <c r="I9" s="199"/>
      <c r="J9" s="22">
        <v>51</v>
      </c>
    </row>
    <row r="10" spans="1:13" customHeight="1" ht="25.2" s="33" customFormat="1">
      <c r="B10" s="283" t="s">
        <v>13</v>
      </c>
      <c r="C10" s="283"/>
      <c r="D10" s="283"/>
      <c r="E10" s="34"/>
      <c r="F10" s="216"/>
      <c r="G10" s="35"/>
      <c r="H10" s="36"/>
      <c r="I10" s="200"/>
      <c r="J10" s="22">
        <v>68</v>
      </c>
      <c r="M10" s="282"/>
    </row>
    <row r="11" spans="1:13" customHeight="1" ht="27.6">
      <c r="A11" s="301">
        <v>1</v>
      </c>
      <c r="B11" s="344" t="s">
        <v>14</v>
      </c>
      <c r="C11" s="38" t="s">
        <v>15</v>
      </c>
      <c r="D11" s="39" t="s">
        <v>16</v>
      </c>
      <c r="E11" s="40" t="s">
        <v>17</v>
      </c>
      <c r="F11" s="217">
        <v>569.04931156</v>
      </c>
      <c r="G11" s="41">
        <v>162</v>
      </c>
      <c r="H11" s="186">
        <v>1.7857142857143</v>
      </c>
      <c r="I11" s="42">
        <f>(1.8/1.8)*G11</f>
        <v>0</v>
      </c>
      <c r="J11" s="296">
        <v>62</v>
      </c>
    </row>
    <row r="12" spans="1:13" customHeight="1" ht="27">
      <c r="A12" s="301"/>
      <c r="B12" s="344"/>
      <c r="C12" s="44" t="s">
        <v>18</v>
      </c>
      <c r="D12" s="45" t="s">
        <v>19</v>
      </c>
      <c r="E12" s="46" t="s">
        <v>20</v>
      </c>
      <c r="F12" s="218">
        <v>3.60717898</v>
      </c>
      <c r="G12" s="47">
        <v>0</v>
      </c>
      <c r="H12" s="187">
        <v>1.7857142857143</v>
      </c>
      <c r="I12" s="42">
        <f>(1.8/1.8)*G12</f>
        <v>0</v>
      </c>
      <c r="J12" s="296"/>
    </row>
    <row r="13" spans="1:13" customHeight="1" ht="32.4">
      <c r="A13" s="301">
        <v>2</v>
      </c>
      <c r="B13" s="302" t="s">
        <v>21</v>
      </c>
      <c r="C13" s="44" t="s">
        <v>22</v>
      </c>
      <c r="D13" s="45" t="s">
        <v>23</v>
      </c>
      <c r="E13" s="49" t="s">
        <v>24</v>
      </c>
      <c r="F13" s="219">
        <v>19.9968778</v>
      </c>
      <c r="G13" s="41">
        <v>3</v>
      </c>
      <c r="H13" s="186">
        <v>1.1904761904762</v>
      </c>
      <c r="I13" s="42">
        <f>(1.8/1.8)*G13</f>
        <v>0</v>
      </c>
      <c r="J13" s="296">
        <v>49</v>
      </c>
    </row>
    <row r="14" spans="1:13" customHeight="1" ht="32.4">
      <c r="A14" s="301"/>
      <c r="B14" s="302"/>
      <c r="C14" s="44" t="s">
        <v>25</v>
      </c>
      <c r="D14" s="45" t="s">
        <v>26</v>
      </c>
      <c r="E14" s="173"/>
      <c r="F14" s="220">
        <v>21.06022876</v>
      </c>
      <c r="G14" s="68">
        <v>2</v>
      </c>
      <c r="H14" s="188">
        <v>1.1904761904762</v>
      </c>
      <c r="I14" s="42">
        <f>(1.8/1.8)*G14</f>
        <v>0</v>
      </c>
      <c r="J14" s="296"/>
    </row>
    <row r="15" spans="1:13" customHeight="1" ht="33">
      <c r="A15" s="301"/>
      <c r="B15" s="302"/>
      <c r="C15" s="44" t="s">
        <v>27</v>
      </c>
      <c r="D15" s="45" t="s">
        <v>28</v>
      </c>
      <c r="E15" s="50" t="s">
        <v>29</v>
      </c>
      <c r="F15" s="221">
        <v>70.976562672</v>
      </c>
      <c r="G15" s="47">
        <v>18</v>
      </c>
      <c r="H15" s="187">
        <v>1.1904761904762</v>
      </c>
      <c r="I15" s="42">
        <f>(1.8/1.8)*G15</f>
        <v>0</v>
      </c>
      <c r="J15" s="296"/>
    </row>
    <row r="16" spans="1:13" customHeight="1" ht="22.2">
      <c r="A16" s="328">
        <v>3</v>
      </c>
      <c r="B16" s="329" t="s">
        <v>30</v>
      </c>
      <c r="C16" s="345" t="s">
        <v>31</v>
      </c>
      <c r="D16" s="45" t="s">
        <v>32</v>
      </c>
      <c r="E16" s="51" t="s">
        <v>33</v>
      </c>
      <c r="F16" s="222">
        <v>19.5784202</v>
      </c>
      <c r="G16" s="41">
        <v>12</v>
      </c>
      <c r="H16" s="186">
        <v>0.29761904761905</v>
      </c>
      <c r="I16" s="331">
        <f>((H16/9)*G16)+((H17/0.9)*G17)+((H21/0.9)*G18)</f>
        <v>0</v>
      </c>
      <c r="J16" s="297">
        <v>91</v>
      </c>
    </row>
    <row r="17" spans="1:13" customHeight="1" ht="18">
      <c r="A17" s="328"/>
      <c r="B17" s="343"/>
      <c r="C17" s="346"/>
      <c r="D17" s="45" t="s">
        <v>34</v>
      </c>
      <c r="E17" s="52" t="s">
        <v>35</v>
      </c>
      <c r="F17" s="223">
        <v>18.8471442</v>
      </c>
      <c r="G17" s="53">
        <v>11</v>
      </c>
      <c r="H17" s="189">
        <v>0.29761904761905</v>
      </c>
      <c r="I17" s="334"/>
      <c r="J17" s="297"/>
    </row>
    <row r="18" spans="1:13" customHeight="1" ht="18">
      <c r="A18" s="328"/>
      <c r="B18" s="343"/>
      <c r="C18" s="346"/>
      <c r="D18" s="174" t="s">
        <v>36</v>
      </c>
      <c r="E18" s="175" t="s">
        <v>37</v>
      </c>
      <c r="F18" s="224">
        <v>14.22842476</v>
      </c>
      <c r="G18" s="47">
        <v>10</v>
      </c>
      <c r="H18" s="190">
        <v>0.29761904761905</v>
      </c>
      <c r="I18" s="332"/>
      <c r="J18" s="297"/>
    </row>
    <row r="19" spans="1:13" customHeight="1" ht="34.8">
      <c r="A19" s="328"/>
      <c r="B19" s="343"/>
      <c r="C19" s="178" t="s">
        <v>38</v>
      </c>
      <c r="D19" s="174" t="s">
        <v>28</v>
      </c>
      <c r="E19" s="175" t="s">
        <v>35</v>
      </c>
      <c r="F19" s="224">
        <v>70.976562672</v>
      </c>
      <c r="G19" s="47">
        <v>18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328"/>
      <c r="B20" s="343"/>
      <c r="C20" s="178" t="s">
        <v>39</v>
      </c>
      <c r="D20" s="174" t="s">
        <v>40</v>
      </c>
      <c r="E20" s="175" t="s">
        <v>35</v>
      </c>
      <c r="F20" s="224">
        <v>22.14982608</v>
      </c>
      <c r="G20" s="47">
        <v>8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328"/>
      <c r="B21" s="330"/>
      <c r="C21" s="177" t="s">
        <v>41</v>
      </c>
      <c r="D21" s="54" t="s">
        <v>42</v>
      </c>
      <c r="E21" s="55" t="s">
        <v>35</v>
      </c>
      <c r="F21" s="225">
        <v>21.78586008</v>
      </c>
      <c r="G21" s="56">
        <v>4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3" t="s">
        <v>43</v>
      </c>
      <c r="C22" s="284"/>
      <c r="D22" s="285"/>
      <c r="E22" s="58"/>
      <c r="F22" s="226"/>
      <c r="G22" s="59"/>
      <c r="H22" s="191"/>
      <c r="I22" s="60"/>
      <c r="J22" s="22">
        <v>41</v>
      </c>
    </row>
    <row r="23" spans="1:13" customHeight="1" ht="34.2">
      <c r="A23" s="301">
        <v>4</v>
      </c>
      <c r="B23" s="307" t="s">
        <v>44</v>
      </c>
      <c r="C23" s="61" t="s">
        <v>45</v>
      </c>
      <c r="D23" s="39" t="s">
        <v>46</v>
      </c>
      <c r="E23" s="62" t="s">
        <v>47</v>
      </c>
      <c r="F23" s="227">
        <v>10.6496690872</v>
      </c>
      <c r="G23" s="41">
        <v>2</v>
      </c>
      <c r="H23" s="63">
        <v>0.89285714285714</v>
      </c>
      <c r="I23" s="43">
        <f>(0.9/0.9)*G23</f>
        <v>0</v>
      </c>
      <c r="J23" s="296">
        <v>41</v>
      </c>
    </row>
    <row r="24" spans="1:13" customHeight="1" ht="39">
      <c r="A24" s="301"/>
      <c r="B24" s="307"/>
      <c r="C24" s="64" t="s">
        <v>48</v>
      </c>
      <c r="D24" s="45" t="s">
        <v>49</v>
      </c>
      <c r="E24" s="65" t="s">
        <v>50</v>
      </c>
      <c r="F24" s="228">
        <v>43.1479081888</v>
      </c>
      <c r="G24" s="53">
        <v>1</v>
      </c>
      <c r="H24" s="63">
        <v>0.89285714285714</v>
      </c>
      <c r="I24" s="43">
        <f>(0.9/0.9)*G24</f>
        <v>0</v>
      </c>
      <c r="J24" s="296"/>
    </row>
    <row r="25" spans="1:13" customHeight="1" ht="56.4">
      <c r="A25" s="301"/>
      <c r="B25" s="307"/>
      <c r="C25" s="64" t="s">
        <v>51</v>
      </c>
      <c r="D25" s="45" t="s">
        <v>52</v>
      </c>
      <c r="E25" s="65" t="s">
        <v>53</v>
      </c>
      <c r="F25" s="228">
        <v>6.401317604</v>
      </c>
      <c r="G25" s="53">
        <v>5</v>
      </c>
      <c r="H25" s="63">
        <v>0.89285714285714</v>
      </c>
      <c r="I25" s="43">
        <f>(0.9/0.9)*G25</f>
        <v>0</v>
      </c>
      <c r="J25" s="296"/>
    </row>
    <row r="26" spans="1:13" customHeight="1" ht="36.6">
      <c r="A26" s="301"/>
      <c r="B26" s="307"/>
      <c r="C26" s="66" t="s">
        <v>54</v>
      </c>
      <c r="D26" s="54" t="s">
        <v>55</v>
      </c>
      <c r="E26" s="67" t="s">
        <v>35</v>
      </c>
      <c r="F26" s="229">
        <v>16.5826761704</v>
      </c>
      <c r="G26" s="56">
        <v>3</v>
      </c>
      <c r="H26" s="63">
        <v>0.89285714285714</v>
      </c>
      <c r="I26" s="43">
        <f>(0.9/0.9)*G26</f>
        <v>0</v>
      </c>
      <c r="J26" s="296"/>
    </row>
    <row r="27" spans="1:13" customHeight="1" ht="20.4">
      <c r="B27" s="283" t="s">
        <v>56</v>
      </c>
      <c r="C27" s="284"/>
      <c r="D27" s="285"/>
      <c r="E27" s="58"/>
      <c r="F27" s="226"/>
      <c r="G27" s="59"/>
      <c r="H27" s="191"/>
      <c r="I27" s="68"/>
      <c r="J27" s="22">
        <v>72</v>
      </c>
    </row>
    <row r="28" spans="1:13" customHeight="1" ht="36">
      <c r="A28" s="301">
        <v>5</v>
      </c>
      <c r="B28" s="289" t="s">
        <v>57</v>
      </c>
      <c r="C28" s="61" t="s">
        <v>58</v>
      </c>
      <c r="D28" s="61" t="s">
        <v>59</v>
      </c>
      <c r="E28" s="69" t="s">
        <v>60</v>
      </c>
      <c r="F28" s="230">
        <v>25.184145</v>
      </c>
      <c r="G28" s="41">
        <v>9</v>
      </c>
      <c r="H28" s="70">
        <v>0.71428571428571</v>
      </c>
      <c r="I28" s="22">
        <f>(0.9/0.9)*G28</f>
        <v>0</v>
      </c>
      <c r="J28" s="296">
        <v>72</v>
      </c>
    </row>
    <row r="29" spans="1:13" customHeight="1" ht="19.8">
      <c r="A29" s="301"/>
      <c r="B29" s="326"/>
      <c r="C29" s="333" t="s">
        <v>61</v>
      </c>
      <c r="D29" s="64" t="s">
        <v>62</v>
      </c>
      <c r="E29" s="71" t="s">
        <v>63</v>
      </c>
      <c r="F29" s="231">
        <v>203.3121948</v>
      </c>
      <c r="G29" s="53">
        <v>64</v>
      </c>
      <c r="H29" s="72">
        <v>0.23809523809524</v>
      </c>
      <c r="I29" s="303">
        <f>((0.3/0.9)*G29)+((0.3/0.3)*G30)+((0.3/0.3)*G31)</f>
        <v>0</v>
      </c>
      <c r="J29" s="296"/>
    </row>
    <row r="30" spans="1:13" customHeight="1" ht="19.8">
      <c r="A30" s="301"/>
      <c r="B30" s="326"/>
      <c r="C30" s="333"/>
      <c r="D30" s="64" t="s">
        <v>64</v>
      </c>
      <c r="E30" s="71" t="s">
        <v>65</v>
      </c>
      <c r="F30" s="231">
        <v>11.618081736</v>
      </c>
      <c r="G30" s="53">
        <v>3</v>
      </c>
      <c r="H30" s="73">
        <v>0.23809523809524</v>
      </c>
      <c r="I30" s="303"/>
      <c r="J30" s="296"/>
    </row>
    <row r="31" spans="1:13" customHeight="1" ht="19.8">
      <c r="A31" s="301"/>
      <c r="B31" s="326"/>
      <c r="C31" s="333"/>
      <c r="D31" s="64" t="s">
        <v>66</v>
      </c>
      <c r="E31" s="71" t="s">
        <v>67</v>
      </c>
      <c r="F31" s="231">
        <v>29.879284024</v>
      </c>
      <c r="G31" s="53">
        <v>15</v>
      </c>
      <c r="H31" s="74">
        <v>0.23809523809524</v>
      </c>
      <c r="I31" s="303"/>
      <c r="J31" s="296"/>
    </row>
    <row r="32" spans="1:13" customHeight="1" ht="30.6">
      <c r="A32" s="37"/>
      <c r="B32" s="326"/>
      <c r="C32" s="333" t="s">
        <v>68</v>
      </c>
      <c r="D32" s="64" t="s">
        <v>69</v>
      </c>
      <c r="E32" s="71" t="s">
        <v>70</v>
      </c>
      <c r="F32" s="231">
        <v>1.1672690424</v>
      </c>
      <c r="G32" s="53">
        <v>0</v>
      </c>
      <c r="H32" s="72">
        <v>0.23809523809524</v>
      </c>
      <c r="I32" s="303">
        <f>((0.3/0.9)*G32)+((0.3/0.9)*G33)+((0.3/0.9)*G34)</f>
        <v>0</v>
      </c>
      <c r="J32" s="296"/>
    </row>
    <row r="33" spans="1:13" customHeight="1" ht="20.4">
      <c r="A33" s="37"/>
      <c r="B33" s="326"/>
      <c r="C33" s="333"/>
      <c r="D33" s="64" t="s">
        <v>71</v>
      </c>
      <c r="E33" s="71" t="s">
        <v>72</v>
      </c>
      <c r="F33" s="231">
        <v>65.607289532</v>
      </c>
      <c r="G33" s="53">
        <v>28</v>
      </c>
      <c r="H33" s="73">
        <v>0.23809523809524</v>
      </c>
      <c r="I33" s="303"/>
      <c r="J33" s="296"/>
    </row>
    <row r="34" spans="1:13" customHeight="1" ht="20.4">
      <c r="A34" s="37"/>
      <c r="B34" s="326"/>
      <c r="C34" s="333"/>
      <c r="D34" s="64" t="s">
        <v>73</v>
      </c>
      <c r="E34" s="71" t="s">
        <v>74</v>
      </c>
      <c r="F34" s="231">
        <v>32.58138072544</v>
      </c>
      <c r="G34" s="53">
        <v>17</v>
      </c>
      <c r="H34" s="74">
        <v>0.23809523809524</v>
      </c>
      <c r="I34" s="303"/>
      <c r="J34" s="296"/>
    </row>
    <row r="35" spans="1:13" customHeight="1" ht="23.4">
      <c r="A35" s="37"/>
      <c r="B35" s="326"/>
      <c r="C35" s="66" t="s">
        <v>75</v>
      </c>
      <c r="D35" s="75" t="s">
        <v>76</v>
      </c>
      <c r="E35" s="76" t="s">
        <v>35</v>
      </c>
      <c r="F35" s="232">
        <v>38.4115584</v>
      </c>
      <c r="G35" s="56">
        <v>11</v>
      </c>
      <c r="H35" s="70">
        <v>0.71428571428571</v>
      </c>
      <c r="I35" s="22">
        <f>(0.7/0.7)*G35</f>
        <v>0</v>
      </c>
      <c r="J35" s="296"/>
    </row>
    <row r="36" spans="1:13" customHeight="1" ht="39.6">
      <c r="A36" s="37"/>
      <c r="B36" s="318"/>
      <c r="C36" s="66" t="s">
        <v>77</v>
      </c>
      <c r="D36" s="75" t="s">
        <v>78</v>
      </c>
      <c r="E36" s="76" t="s">
        <v>35</v>
      </c>
      <c r="F36" s="232">
        <v>9.8884344704</v>
      </c>
      <c r="G36" s="56">
        <v>2</v>
      </c>
      <c r="H36" s="70">
        <v>0.71428571428571</v>
      </c>
      <c r="I36" s="22">
        <f>(0.7/0.7)*G36</f>
        <v>0</v>
      </c>
      <c r="J36" s="296"/>
    </row>
    <row r="37" spans="1:13" customHeight="1" ht="20.4">
      <c r="B37" s="283" t="s">
        <v>79</v>
      </c>
      <c r="C37" s="284"/>
      <c r="D37" s="285"/>
      <c r="E37" s="58"/>
      <c r="F37" s="226"/>
      <c r="G37" s="59"/>
      <c r="H37" s="191"/>
      <c r="I37" s="68"/>
      <c r="J37" s="22">
        <v>35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40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3.8234585</v>
      </c>
      <c r="G39" s="22">
        <v>0</v>
      </c>
      <c r="H39" s="79">
        <v>3.5714285714286</v>
      </c>
      <c r="I39" s="22">
        <f>(3.6/3.6)*G39</f>
        <v>0</v>
      </c>
      <c r="J39" s="22">
        <v>35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0.42694194</v>
      </c>
      <c r="G40" s="22">
        <v>0</v>
      </c>
      <c r="H40" s="79">
        <v>3.5714285714286</v>
      </c>
      <c r="I40" s="22">
        <f>(3.6/3.6)*G40</f>
        <v>0</v>
      </c>
      <c r="J40" s="22">
        <v>14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2.1943663936</v>
      </c>
      <c r="G41" s="22">
        <v>1</v>
      </c>
      <c r="H41" s="79">
        <v>3.5714285714286</v>
      </c>
      <c r="I41" s="22">
        <f>(3.6/3.6)*G41</f>
        <v>0</v>
      </c>
      <c r="J41" s="22">
        <v>51</v>
      </c>
    </row>
    <row r="42" spans="1:13" customHeight="1" ht="30.6">
      <c r="B42" s="335" t="s">
        <v>95</v>
      </c>
      <c r="C42" s="336"/>
      <c r="D42" s="337"/>
      <c r="E42" s="80"/>
      <c r="F42" s="234"/>
      <c r="G42" s="81"/>
      <c r="H42" s="191"/>
      <c r="I42" s="68"/>
      <c r="J42" s="22">
        <v>12</v>
      </c>
    </row>
    <row r="43" spans="1:13" customHeight="1" ht="25.8">
      <c r="A43" s="301">
        <v>10</v>
      </c>
      <c r="B43" s="289" t="s">
        <v>96</v>
      </c>
      <c r="C43" s="291" t="s">
        <v>97</v>
      </c>
      <c r="D43" s="83" t="s">
        <v>98</v>
      </c>
      <c r="E43" s="207" t="s">
        <v>35</v>
      </c>
      <c r="F43" s="235">
        <v>1905.24186468</v>
      </c>
      <c r="G43" s="41">
        <v>44</v>
      </c>
      <c r="H43" s="85">
        <v>0.71428571428571</v>
      </c>
      <c r="I43" s="331">
        <f>((H43/0.7)*G43)+((H44/0.7)*G44)+((H45/0.7)*G45)+((H46/0.7)*G46)+((H47/0.7)*G47)</f>
        <v>0</v>
      </c>
      <c r="J43" s="296">
        <v>12</v>
      </c>
    </row>
    <row r="44" spans="1:13" customHeight="1" ht="25.8">
      <c r="A44" s="301"/>
      <c r="B44" s="326"/>
      <c r="C44" s="292"/>
      <c r="D44" s="179" t="s">
        <v>99</v>
      </c>
      <c r="E44" s="180" t="s">
        <v>35</v>
      </c>
      <c r="F44" s="236">
        <v>2382.44839324</v>
      </c>
      <c r="G44" s="68">
        <v>93</v>
      </c>
      <c r="H44" s="85">
        <v>0.71428571428571</v>
      </c>
      <c r="I44" s="334"/>
      <c r="J44" s="296"/>
    </row>
    <row r="45" spans="1:13" customHeight="1" ht="25.8">
      <c r="A45" s="301"/>
      <c r="B45" s="326"/>
      <c r="C45" s="292"/>
      <c r="D45" s="179" t="s">
        <v>100</v>
      </c>
      <c r="E45" s="180" t="s">
        <v>35</v>
      </c>
      <c r="F45" s="236">
        <v>2198.09599606</v>
      </c>
      <c r="G45" s="68">
        <v>54</v>
      </c>
      <c r="H45" s="85">
        <v>0.71428571428571</v>
      </c>
      <c r="I45" s="334"/>
      <c r="J45" s="296"/>
    </row>
    <row r="46" spans="1:13" customHeight="1" ht="25.8">
      <c r="A46" s="301"/>
      <c r="B46" s="326"/>
      <c r="C46" s="292"/>
      <c r="D46" s="179" t="s">
        <v>101</v>
      </c>
      <c r="E46" s="180" t="s">
        <v>35</v>
      </c>
      <c r="F46" s="236">
        <v>442.2476937</v>
      </c>
      <c r="G46" s="68">
        <v>50</v>
      </c>
      <c r="H46" s="85">
        <v>0.71428571428571</v>
      </c>
      <c r="I46" s="334"/>
      <c r="J46" s="296"/>
    </row>
    <row r="47" spans="1:13" customHeight="1" ht="23.4">
      <c r="A47" s="301"/>
      <c r="B47" s="318"/>
      <c r="C47" s="293"/>
      <c r="D47" s="87" t="s">
        <v>102</v>
      </c>
      <c r="E47" s="208" t="s">
        <v>35</v>
      </c>
      <c r="F47" s="237">
        <v>1398.31661218</v>
      </c>
      <c r="G47" s="56">
        <v>225</v>
      </c>
      <c r="H47" s="85">
        <v>0.71428571428571</v>
      </c>
      <c r="I47" s="332"/>
      <c r="J47" s="296"/>
    </row>
    <row r="48" spans="1:13" customHeight="1" ht="20.4">
      <c r="B48" s="315" t="s">
        <v>103</v>
      </c>
      <c r="C48" s="316"/>
      <c r="D48" s="317"/>
      <c r="E48" s="89"/>
      <c r="F48" s="238"/>
      <c r="G48" s="90"/>
      <c r="H48" s="192"/>
      <c r="I48" s="68"/>
      <c r="J48" s="22">
        <v>50</v>
      </c>
    </row>
    <row r="49" spans="1:13" customHeight="1" ht="26.7">
      <c r="A49" s="328">
        <v>11</v>
      </c>
      <c r="B49" s="329" t="s">
        <v>104</v>
      </c>
      <c r="C49" s="82" t="s">
        <v>105</v>
      </c>
      <c r="D49" s="61" t="s">
        <v>106</v>
      </c>
      <c r="E49" s="92" t="s">
        <v>107</v>
      </c>
      <c r="F49" s="239">
        <v>4.9750973</v>
      </c>
      <c r="G49" s="41">
        <v>0</v>
      </c>
      <c r="H49" s="93">
        <v>1.7857142857143</v>
      </c>
      <c r="I49" s="43">
        <f>(1.8/1.8)*G49</f>
        <v>0</v>
      </c>
      <c r="J49" s="331">
        <v>50</v>
      </c>
    </row>
    <row r="50" spans="1:13" customHeight="1" ht="34.8">
      <c r="A50" s="328"/>
      <c r="B50" s="330"/>
      <c r="C50" s="86" t="s">
        <v>108</v>
      </c>
      <c r="D50" s="66" t="s">
        <v>109</v>
      </c>
      <c r="E50" s="94" t="s">
        <v>35</v>
      </c>
      <c r="F50" s="240">
        <v>2.7313686</v>
      </c>
      <c r="G50" s="56">
        <v>0</v>
      </c>
      <c r="H50" s="93">
        <v>1.7857142857143</v>
      </c>
      <c r="I50" s="43">
        <f>(1.8/1.8)*G50</f>
        <v>0</v>
      </c>
      <c r="J50" s="332"/>
    </row>
    <row r="51" spans="1:13" customHeight="1" ht="30.6">
      <c r="B51" s="283" t="s">
        <v>110</v>
      </c>
      <c r="C51" s="284"/>
      <c r="D51" s="285"/>
      <c r="E51" s="58"/>
      <c r="F51" s="226"/>
      <c r="G51" s="59"/>
      <c r="H51" s="191"/>
      <c r="I51" s="68"/>
      <c r="J51" s="22">
        <v>99</v>
      </c>
    </row>
    <row r="52" spans="1:13" customHeight="1" ht="37.8">
      <c r="A52" s="301">
        <v>12</v>
      </c>
      <c r="B52" s="308" t="s">
        <v>111</v>
      </c>
      <c r="C52" s="61" t="s">
        <v>112</v>
      </c>
      <c r="D52" s="61" t="s">
        <v>113</v>
      </c>
      <c r="E52" s="95" t="s">
        <v>114</v>
      </c>
      <c r="F52" s="241">
        <v>26.7688572</v>
      </c>
      <c r="G52" s="41">
        <v>4</v>
      </c>
      <c r="H52" s="85">
        <v>1.7857142857143</v>
      </c>
      <c r="I52" s="43">
        <f>(1.8/1.8)*G52</f>
        <v>0</v>
      </c>
      <c r="J52" s="296">
        <v>99</v>
      </c>
    </row>
    <row r="53" spans="1:13" customHeight="1" ht="37.8">
      <c r="A53" s="301"/>
      <c r="B53" s="308"/>
      <c r="C53" s="327" t="s">
        <v>115</v>
      </c>
      <c r="D53" s="176" t="s">
        <v>116</v>
      </c>
      <c r="E53" s="181" t="s">
        <v>117</v>
      </c>
      <c r="F53" s="242">
        <v>10.548759946</v>
      </c>
      <c r="G53" s="68">
        <v>1</v>
      </c>
      <c r="H53" s="85">
        <v>0.89285714285714</v>
      </c>
      <c r="I53" s="43">
        <f>(0.9/0.9)*G53</f>
        <v>0</v>
      </c>
      <c r="J53" s="296"/>
    </row>
    <row r="54" spans="1:13" customHeight="1" ht="18.6">
      <c r="A54" s="301"/>
      <c r="B54" s="308"/>
      <c r="C54" s="318"/>
      <c r="D54" s="66" t="s">
        <v>118</v>
      </c>
      <c r="E54" s="96" t="s">
        <v>35</v>
      </c>
      <c r="F54" s="243">
        <v>6.93727358</v>
      </c>
      <c r="G54" s="56">
        <v>0</v>
      </c>
      <c r="H54" s="85">
        <v>0.89285714285714</v>
      </c>
      <c r="I54" s="43">
        <f>(0.9/0.9)*G54</f>
        <v>0</v>
      </c>
      <c r="J54" s="296"/>
    </row>
    <row r="55" spans="1:13" customHeight="1" ht="30.6">
      <c r="B55" s="286" t="s">
        <v>119</v>
      </c>
      <c r="C55" s="287"/>
      <c r="D55" s="288"/>
      <c r="E55" s="97"/>
      <c r="F55" s="244"/>
      <c r="G55" s="98"/>
      <c r="H55" s="191"/>
      <c r="I55" s="68"/>
      <c r="J55" s="22">
        <v>57</v>
      </c>
    </row>
    <row r="56" spans="1:13" customHeight="1" ht="20.4">
      <c r="B56" s="283" t="s">
        <v>120</v>
      </c>
      <c r="C56" s="284"/>
      <c r="D56" s="285"/>
      <c r="E56" s="99"/>
      <c r="F56" s="245"/>
      <c r="G56" s="100"/>
      <c r="H56" s="192"/>
      <c r="I56" s="101"/>
      <c r="J56" s="22">
        <v>9</v>
      </c>
    </row>
    <row r="57" spans="1:13" customHeight="1" ht="37.8">
      <c r="A57" s="301">
        <v>13</v>
      </c>
      <c r="B57" s="289" t="s">
        <v>121</v>
      </c>
      <c r="C57" s="289" t="s">
        <v>122</v>
      </c>
      <c r="D57" s="102" t="s">
        <v>123</v>
      </c>
      <c r="E57" s="69" t="s">
        <v>35</v>
      </c>
      <c r="F57" s="217">
        <v>7.4</v>
      </c>
      <c r="G57" s="103">
        <v>-2</v>
      </c>
      <c r="H57" s="85">
        <v>0.89285714285714</v>
      </c>
      <c r="I57" s="43">
        <f>(0.9/0.9)*G57</f>
        <v>0</v>
      </c>
      <c r="J57" s="296">
        <v>9</v>
      </c>
    </row>
    <row r="58" spans="1:13" customHeight="1" ht="37.8">
      <c r="A58" s="301"/>
      <c r="B58" s="326"/>
      <c r="C58" s="290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6"/>
    </row>
    <row r="59" spans="1:13" customHeight="1" ht="30.6">
      <c r="A59" s="301"/>
      <c r="B59" s="318"/>
      <c r="C59" s="66" t="s">
        <v>125</v>
      </c>
      <c r="D59" s="66" t="s">
        <v>126</v>
      </c>
      <c r="E59" s="76" t="s">
        <v>35</v>
      </c>
      <c r="F59" s="218">
        <v>7.0244274</v>
      </c>
      <c r="G59" s="103">
        <v>2</v>
      </c>
      <c r="H59" s="85">
        <v>1.7857142857143</v>
      </c>
      <c r="I59" s="43">
        <f>(1.8/1.8)*G59</f>
        <v>0</v>
      </c>
      <c r="J59" s="296"/>
    </row>
    <row r="60" spans="1:13" customHeight="1" ht="23.7">
      <c r="B60" s="283" t="s">
        <v>127</v>
      </c>
      <c r="C60" s="284"/>
      <c r="D60" s="285"/>
      <c r="E60" s="104"/>
      <c r="F60" s="247"/>
      <c r="G60" s="105"/>
      <c r="H60" s="191"/>
      <c r="I60" s="68"/>
      <c r="J60" s="22">
        <v>82</v>
      </c>
    </row>
    <row r="61" spans="1:13" customHeight="1" ht="38.4">
      <c r="A61" s="106">
        <v>14</v>
      </c>
      <c r="B61" s="291" t="s">
        <v>128</v>
      </c>
      <c r="C61" s="294" t="s">
        <v>129</v>
      </c>
      <c r="D61" s="107" t="s">
        <v>130</v>
      </c>
      <c r="E61" s="108" t="s">
        <v>35</v>
      </c>
      <c r="F61" s="248">
        <v>80</v>
      </c>
      <c r="G61" s="41">
        <v>80</v>
      </c>
      <c r="H61" s="63">
        <v>0.89285714285714</v>
      </c>
      <c r="I61" s="43">
        <f>(0.9/0.9)*G61</f>
        <v>0</v>
      </c>
      <c r="J61" s="22">
        <v>82</v>
      </c>
    </row>
    <row r="62" spans="1:13" customHeight="1" ht="36">
      <c r="A62" s="106">
        <v>14</v>
      </c>
      <c r="B62" s="292"/>
      <c r="C62" s="295"/>
      <c r="D62" s="107" t="s">
        <v>131</v>
      </c>
      <c r="E62" s="108" t="s">
        <v>35</v>
      </c>
      <c r="F62" s="248">
        <v>41</v>
      </c>
      <c r="G62" s="41">
        <v>41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293"/>
      <c r="C63" s="184" t="s">
        <v>129</v>
      </c>
      <c r="D63" s="107" t="s">
        <v>132</v>
      </c>
      <c r="E63" s="108" t="s">
        <v>35</v>
      </c>
      <c r="F63" s="248">
        <v>45</v>
      </c>
      <c r="G63" s="41">
        <v>45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3" t="s">
        <v>133</v>
      </c>
      <c r="C64" s="284"/>
      <c r="D64" s="285"/>
      <c r="E64" s="109"/>
      <c r="F64" s="245"/>
      <c r="G64" s="100"/>
      <c r="H64" s="192"/>
      <c r="I64" s="101"/>
      <c r="J64" s="22">
        <v>81</v>
      </c>
    </row>
    <row r="65" spans="1:13" customHeight="1" ht="43.8">
      <c r="A65" s="301">
        <v>15</v>
      </c>
      <c r="B65" s="307" t="s">
        <v>134</v>
      </c>
      <c r="C65" s="110" t="s">
        <v>135</v>
      </c>
      <c r="D65" s="111" t="s">
        <v>136</v>
      </c>
      <c r="E65" s="112" t="s">
        <v>35</v>
      </c>
      <c r="F65" s="249">
        <v>69</v>
      </c>
      <c r="G65" s="41">
        <v>13</v>
      </c>
      <c r="H65" s="63">
        <v>0.71428571428571</v>
      </c>
      <c r="I65" s="22">
        <f>(0.7/0.7)*G65</f>
        <v>0</v>
      </c>
      <c r="J65" s="321">
        <v>81</v>
      </c>
    </row>
    <row r="66" spans="1:13" customHeight="1" ht="35.4">
      <c r="A66" s="301"/>
      <c r="B66" s="307"/>
      <c r="C66" s="113" t="s">
        <v>137</v>
      </c>
      <c r="D66" s="114" t="s">
        <v>138</v>
      </c>
      <c r="E66" s="115" t="s">
        <v>35</v>
      </c>
      <c r="F66" s="250">
        <v>45.8</v>
      </c>
      <c r="G66" s="53">
        <v>16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301"/>
      <c r="B67" s="307"/>
      <c r="C67" s="324" t="s">
        <v>139</v>
      </c>
      <c r="D67" s="114" t="s">
        <v>140</v>
      </c>
      <c r="E67" s="115" t="s">
        <v>35</v>
      </c>
      <c r="F67" s="250">
        <v>85</v>
      </c>
      <c r="G67" s="53">
        <v>85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301"/>
      <c r="B68" s="307"/>
      <c r="C68" s="325"/>
      <c r="D68" s="114" t="s">
        <v>141</v>
      </c>
      <c r="E68" s="115" t="s">
        <v>35</v>
      </c>
      <c r="F68" s="250">
        <v>85</v>
      </c>
      <c r="G68" s="53">
        <v>85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301"/>
      <c r="B69" s="307"/>
      <c r="C69" s="113" t="s">
        <v>142</v>
      </c>
      <c r="D69" s="114" t="s">
        <v>143</v>
      </c>
      <c r="E69" s="115" t="s">
        <v>33</v>
      </c>
      <c r="F69" s="250">
        <v>2207272.8</v>
      </c>
      <c r="G69" s="53">
        <v>433219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301"/>
      <c r="B70" s="307"/>
      <c r="C70" s="323" t="s">
        <v>144</v>
      </c>
      <c r="D70" s="185" t="s">
        <v>145</v>
      </c>
      <c r="E70" s="115" t="s">
        <v>146</v>
      </c>
      <c r="F70" s="250">
        <v>34.9113336</v>
      </c>
      <c r="G70" s="53">
        <v>9</v>
      </c>
      <c r="H70" s="116">
        <v>0.35714285714286</v>
      </c>
      <c r="I70" s="303">
        <f>((0.4/0.8)*G70)+((0.4/0.8)*G71)</f>
        <v>0</v>
      </c>
      <c r="J70" s="321"/>
    </row>
    <row r="71" spans="1:13" customHeight="1" ht="21.45">
      <c r="A71" s="301"/>
      <c r="B71" s="307"/>
      <c r="C71" s="323"/>
      <c r="D71" s="117" t="s">
        <v>147</v>
      </c>
      <c r="E71" s="118" t="s">
        <v>35</v>
      </c>
      <c r="F71" s="251">
        <v>2.52785334</v>
      </c>
      <c r="G71" s="56">
        <v>1</v>
      </c>
      <c r="H71" s="119">
        <v>0.35714285714286</v>
      </c>
      <c r="I71" s="303"/>
      <c r="J71" s="321"/>
    </row>
    <row r="72" spans="1:13" customHeight="1" ht="23.4">
      <c r="B72" s="286" t="s">
        <v>148</v>
      </c>
      <c r="C72" s="287"/>
      <c r="D72" s="288"/>
      <c r="E72" s="120"/>
      <c r="F72" s="252"/>
      <c r="G72" s="121"/>
      <c r="H72" s="193"/>
      <c r="I72" s="122"/>
      <c r="J72" s="22">
        <v>33</v>
      </c>
    </row>
    <row r="73" spans="1:13" customHeight="1" ht="22.2">
      <c r="B73" s="283" t="s">
        <v>149</v>
      </c>
      <c r="C73" s="284"/>
      <c r="D73" s="285"/>
      <c r="E73" s="123"/>
      <c r="F73" s="226"/>
      <c r="G73" s="59"/>
      <c r="H73" s="191"/>
      <c r="I73" s="68"/>
      <c r="J73" s="22">
        <v>46</v>
      </c>
    </row>
    <row r="74" spans="1:13" customHeight="1" ht="39">
      <c r="A74" s="301">
        <v>16</v>
      </c>
      <c r="B74" s="307" t="s">
        <v>150</v>
      </c>
      <c r="C74" s="61" t="s">
        <v>151</v>
      </c>
      <c r="D74" s="61" t="s">
        <v>152</v>
      </c>
      <c r="E74" s="84" t="s">
        <v>153</v>
      </c>
      <c r="F74" s="253">
        <v>29.52238564</v>
      </c>
      <c r="G74" s="41">
        <v>5</v>
      </c>
      <c r="H74" s="63">
        <v>0.89285714285714</v>
      </c>
      <c r="I74" s="43">
        <f>(0.9/0.9)*G74</f>
        <v>0</v>
      </c>
      <c r="J74" s="321">
        <v>46</v>
      </c>
    </row>
    <row r="75" spans="1:13" customHeight="1" ht="58.2">
      <c r="A75" s="301"/>
      <c r="B75" s="307"/>
      <c r="C75" s="64" t="s">
        <v>154</v>
      </c>
      <c r="D75" s="113" t="s">
        <v>155</v>
      </c>
      <c r="E75" s="124" t="s">
        <v>156</v>
      </c>
      <c r="F75" s="254">
        <v>30.6388951</v>
      </c>
      <c r="G75" s="53">
        <v>3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301"/>
      <c r="B76" s="307"/>
      <c r="C76" s="64" t="s">
        <v>157</v>
      </c>
      <c r="D76" s="64" t="s">
        <v>158</v>
      </c>
      <c r="E76" s="124" t="s">
        <v>35</v>
      </c>
      <c r="F76" s="254">
        <v>33.98731712</v>
      </c>
      <c r="G76" s="53">
        <v>7</v>
      </c>
      <c r="H76" s="63">
        <v>0.89285714285714</v>
      </c>
      <c r="I76" s="43">
        <f>(0.9/0.9)*G76</f>
        <v>0</v>
      </c>
      <c r="J76" s="321"/>
    </row>
    <row r="77" spans="1:13" customHeight="1" ht="24">
      <c r="A77" s="301"/>
      <c r="B77" s="307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6">
        <f>((0.3/0.9)*G77)+((0.3/0.9)*G78)+((0.3/0.9)*G79)</f>
        <v>0</v>
      </c>
      <c r="J77" s="321"/>
    </row>
    <row r="78" spans="1:13" customHeight="1" ht="22.5">
      <c r="A78" s="301"/>
      <c r="B78" s="307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6"/>
      <c r="J78" s="321"/>
    </row>
    <row r="79" spans="1:13" customHeight="1" ht="27.6">
      <c r="A79" s="301"/>
      <c r="B79" s="307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6"/>
      <c r="J79" s="321"/>
    </row>
    <row r="80" spans="1:13" customHeight="1" ht="27">
      <c r="B80" s="283" t="s">
        <v>163</v>
      </c>
      <c r="C80" s="284"/>
      <c r="D80" s="285"/>
      <c r="E80" s="126"/>
      <c r="F80" s="256"/>
      <c r="G80" s="127"/>
      <c r="H80" s="191"/>
      <c r="I80" s="68"/>
      <c r="J80" s="22">
        <v>20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26.65253464</v>
      </c>
      <c r="G81" s="41">
        <v>0</v>
      </c>
      <c r="H81" s="63">
        <v>3.5714285714286</v>
      </c>
      <c r="I81" s="101">
        <f>(3.6/3.6)*G81</f>
        <v>0</v>
      </c>
      <c r="J81" s="22">
        <v>20</v>
      </c>
    </row>
    <row r="82" spans="1:13" customHeight="1" ht="22.2">
      <c r="B82" s="304" t="s">
        <v>168</v>
      </c>
      <c r="C82" s="305"/>
      <c r="D82" s="306"/>
      <c r="E82" s="130"/>
      <c r="F82" s="258"/>
      <c r="G82" s="131"/>
      <c r="H82" s="192"/>
      <c r="I82" s="101"/>
      <c r="J82" s="22">
        <v>83</v>
      </c>
    </row>
    <row r="83" spans="1:13" customHeight="1" ht="20.4">
      <c r="B83" s="283" t="s">
        <v>169</v>
      </c>
      <c r="C83" s="284"/>
      <c r="D83" s="285"/>
      <c r="E83" s="109"/>
      <c r="F83" s="259"/>
      <c r="G83" s="132"/>
      <c r="H83" s="192"/>
      <c r="I83" s="101"/>
      <c r="J83" s="22">
        <v>89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7.934471</v>
      </c>
      <c r="G84" s="41">
        <v>17</v>
      </c>
      <c r="H84" s="63">
        <v>3.5714285714286</v>
      </c>
      <c r="I84" s="101">
        <f>(3.6/3.6)*G84</f>
        <v>0</v>
      </c>
      <c r="J84" s="22">
        <v>89</v>
      </c>
    </row>
    <row r="85" spans="1:13" customHeight="1" ht="20.4">
      <c r="B85" s="315" t="s">
        <v>174</v>
      </c>
      <c r="C85" s="316"/>
      <c r="D85" s="317"/>
      <c r="E85" s="80"/>
      <c r="F85" s="261"/>
      <c r="G85" s="135"/>
      <c r="H85" s="192"/>
      <c r="I85" s="101"/>
      <c r="J85" s="22">
        <v>62</v>
      </c>
    </row>
    <row r="86" spans="1:13" customHeight="1" ht="45">
      <c r="A86" s="128">
        <v>19</v>
      </c>
      <c r="B86" s="289" t="s">
        <v>175</v>
      </c>
      <c r="C86" s="319" t="s">
        <v>176</v>
      </c>
      <c r="D86" s="138" t="s">
        <v>177</v>
      </c>
      <c r="E86" s="139" t="s">
        <v>35</v>
      </c>
      <c r="F86" s="262">
        <v>1.4</v>
      </c>
      <c r="G86" s="41">
        <v>2</v>
      </c>
      <c r="H86" s="63">
        <v>1.7857142857143</v>
      </c>
      <c r="I86" s="101">
        <f>(1.8/1.8)*G86</f>
        <v>0</v>
      </c>
      <c r="J86" s="22">
        <v>62</v>
      </c>
    </row>
    <row r="87" spans="1:13" customHeight="1" ht="45">
      <c r="A87" s="128">
        <v>19</v>
      </c>
      <c r="B87" s="318"/>
      <c r="C87" s="320"/>
      <c r="D87" s="138" t="s">
        <v>178</v>
      </c>
      <c r="E87" s="139" t="s">
        <v>35</v>
      </c>
      <c r="F87" s="262">
        <v>31.336514</v>
      </c>
      <c r="G87" s="41">
        <v>41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3" t="s">
        <v>179</v>
      </c>
      <c r="C88" s="284"/>
      <c r="D88" s="285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289" t="s">
        <v>180</v>
      </c>
      <c r="C89" s="319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18"/>
      <c r="C90" s="320"/>
      <c r="D90" s="137" t="s">
        <v>183</v>
      </c>
      <c r="E90" s="140" t="s">
        <v>35</v>
      </c>
      <c r="F90" s="263">
        <v>1.6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11" t="s">
        <v>184</v>
      </c>
      <c r="C91" s="312"/>
      <c r="D91" s="313"/>
      <c r="E91" s="141"/>
      <c r="F91" s="264"/>
      <c r="G91" s="142"/>
      <c r="H91" s="192"/>
      <c r="I91" s="101"/>
      <c r="J91" s="22">
        <v>84</v>
      </c>
    </row>
    <row r="92" spans="1:13" customHeight="1" ht="20.4">
      <c r="B92" s="283" t="s">
        <v>185</v>
      </c>
      <c r="C92" s="284"/>
      <c r="D92" s="285"/>
      <c r="E92" s="109"/>
      <c r="F92" s="259"/>
      <c r="G92" s="132"/>
      <c r="H92" s="192"/>
      <c r="I92" s="101"/>
      <c r="J92" s="22">
        <v>84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21.5633841</v>
      </c>
      <c r="G93" s="41">
        <v>13</v>
      </c>
      <c r="H93" s="63">
        <v>3.5714285714286</v>
      </c>
      <c r="I93" s="101">
        <f>(3.6/3.6)*G93</f>
        <v>0</v>
      </c>
      <c r="J93" s="22">
        <v>84</v>
      </c>
    </row>
    <row r="94" spans="1:13" customHeight="1" ht="21.6">
      <c r="B94" s="286" t="s">
        <v>189</v>
      </c>
      <c r="C94" s="287"/>
      <c r="D94" s="288"/>
      <c r="E94" s="141"/>
      <c r="F94" s="264"/>
      <c r="G94" s="142"/>
      <c r="H94" s="192"/>
      <c r="I94" s="101"/>
      <c r="J94" s="22">
        <v>74</v>
      </c>
    </row>
    <row r="95" spans="1:13" customHeight="1" ht="20.4">
      <c r="B95" s="283" t="s">
        <v>190</v>
      </c>
      <c r="C95" s="284"/>
      <c r="D95" s="285"/>
      <c r="E95" s="145"/>
      <c r="F95" s="265"/>
      <c r="G95" s="146"/>
      <c r="H95" s="192"/>
      <c r="I95" s="101"/>
      <c r="J95" s="22">
        <v>83</v>
      </c>
    </row>
    <row r="96" spans="1:13" customHeight="1" ht="45">
      <c r="A96" s="37"/>
      <c r="B96" s="314" t="s">
        <v>191</v>
      </c>
      <c r="C96" s="61" t="s">
        <v>192</v>
      </c>
      <c r="D96" s="110" t="s">
        <v>193</v>
      </c>
      <c r="E96" s="147" t="s">
        <v>194</v>
      </c>
      <c r="F96" s="219">
        <v>12.753170878</v>
      </c>
      <c r="G96" s="41">
        <v>5</v>
      </c>
      <c r="H96" s="70">
        <v>1.7857142857143</v>
      </c>
      <c r="I96" s="148">
        <f>(1.8/1.8)*G96</f>
        <v>0</v>
      </c>
      <c r="J96" s="296">
        <v>82</v>
      </c>
    </row>
    <row r="97" spans="1:13" customHeight="1" ht="39.6">
      <c r="A97" s="37"/>
      <c r="B97" s="314"/>
      <c r="C97" s="66" t="s">
        <v>195</v>
      </c>
      <c r="D97" s="75" t="s">
        <v>196</v>
      </c>
      <c r="E97" s="149" t="s">
        <v>197</v>
      </c>
      <c r="F97" s="221">
        <v>16.02634606</v>
      </c>
      <c r="G97" s="53">
        <v>7</v>
      </c>
      <c r="H97" s="70">
        <v>1.7857142857143</v>
      </c>
      <c r="I97" s="148">
        <f>(1.8/1.8)*G97</f>
        <v>0</v>
      </c>
      <c r="J97" s="296"/>
    </row>
    <row r="98" spans="1:13" customHeight="1" ht="60">
      <c r="A98" s="37"/>
      <c r="B98" s="307" t="s">
        <v>198</v>
      </c>
      <c r="C98" s="150" t="s">
        <v>199</v>
      </c>
      <c r="D98" s="61" t="s">
        <v>200</v>
      </c>
      <c r="E98" s="151" t="s">
        <v>201</v>
      </c>
      <c r="F98" s="266">
        <v>6.84941468</v>
      </c>
      <c r="G98" s="53">
        <v>6</v>
      </c>
      <c r="H98" s="63">
        <v>1.1904761904762</v>
      </c>
      <c r="I98" s="43">
        <f>(1.2/1.2)*G98</f>
        <v>0</v>
      </c>
      <c r="J98" s="297">
        <v>84</v>
      </c>
    </row>
    <row r="99" spans="1:13" customHeight="1" ht="45">
      <c r="A99" s="37"/>
      <c r="B99" s="307"/>
      <c r="C99" s="152" t="s">
        <v>202</v>
      </c>
      <c r="D99" s="113" t="s">
        <v>203</v>
      </c>
      <c r="E99" s="153" t="s">
        <v>204</v>
      </c>
      <c r="F99" s="267">
        <v>0.1026889512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307"/>
      <c r="C100" s="155" t="s">
        <v>205</v>
      </c>
      <c r="D100" s="75" t="s">
        <v>206</v>
      </c>
      <c r="E100" s="156" t="s">
        <v>207</v>
      </c>
      <c r="F100" s="268">
        <v>18.659013864</v>
      </c>
      <c r="G100" s="56">
        <v>16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3" t="s">
        <v>208</v>
      </c>
      <c r="C101" s="284"/>
      <c r="D101" s="285"/>
      <c r="E101" s="58"/>
      <c r="F101" s="226"/>
      <c r="G101" s="59"/>
      <c r="H101" s="191"/>
      <c r="I101" s="68"/>
      <c r="J101" s="22">
        <v>55</v>
      </c>
    </row>
    <row r="102" spans="1:13" customHeight="1" ht="27.6">
      <c r="A102" s="301">
        <v>24</v>
      </c>
      <c r="B102" s="309" t="s">
        <v>209</v>
      </c>
      <c r="C102" s="82" t="s">
        <v>210</v>
      </c>
      <c r="D102" s="39" t="s">
        <v>211</v>
      </c>
      <c r="E102" s="157" t="s">
        <v>212</v>
      </c>
      <c r="F102" s="269">
        <v>4.85903426</v>
      </c>
      <c r="G102" s="41">
        <v>0</v>
      </c>
      <c r="H102" s="63">
        <v>1.1904761904762</v>
      </c>
      <c r="I102" s="43">
        <f>(1.2/1.2)*G102</f>
        <v>0</v>
      </c>
      <c r="J102" s="297">
        <v>55</v>
      </c>
    </row>
    <row r="103" spans="1:13" customHeight="1" ht="25.8">
      <c r="A103" s="301"/>
      <c r="B103" s="309"/>
      <c r="C103" s="310" t="s">
        <v>213</v>
      </c>
      <c r="D103" s="45" t="s">
        <v>214</v>
      </c>
      <c r="E103" s="158" t="s">
        <v>215</v>
      </c>
      <c r="F103" s="270">
        <v>12.99292758</v>
      </c>
      <c r="G103" s="53">
        <v>2</v>
      </c>
      <c r="H103" s="116">
        <v>0.3968253968254</v>
      </c>
      <c r="I103" s="303">
        <f>((0.4/1.2)*G103)+((0.4/1.2)*G104)+((0.4/1.2)*G105)</f>
        <v>0</v>
      </c>
      <c r="J103" s="297"/>
    </row>
    <row r="104" spans="1:13" customHeight="1" ht="25.2">
      <c r="A104" s="301"/>
      <c r="B104" s="309"/>
      <c r="C104" s="310"/>
      <c r="D104" s="45" t="s">
        <v>216</v>
      </c>
      <c r="E104" s="158" t="s">
        <v>217</v>
      </c>
      <c r="F104" s="270">
        <v>18.11853712</v>
      </c>
      <c r="G104" s="53">
        <v>8</v>
      </c>
      <c r="H104" s="125">
        <v>0.3968253968254</v>
      </c>
      <c r="I104" s="303"/>
      <c r="J104" s="297"/>
    </row>
    <row r="105" spans="1:13" customHeight="1" ht="26.4">
      <c r="A105" s="301"/>
      <c r="B105" s="309"/>
      <c r="C105" s="310"/>
      <c r="D105" s="45" t="s">
        <v>218</v>
      </c>
      <c r="E105" s="158" t="s">
        <v>219</v>
      </c>
      <c r="F105" s="270">
        <v>20.93353866</v>
      </c>
      <c r="G105" s="53">
        <v>3</v>
      </c>
      <c r="H105" s="119">
        <v>0.3968253968254</v>
      </c>
      <c r="I105" s="303"/>
      <c r="J105" s="297"/>
    </row>
    <row r="106" spans="1:13" customHeight="1" ht="40.8">
      <c r="A106" s="301"/>
      <c r="B106" s="309"/>
      <c r="C106" s="86" t="s">
        <v>220</v>
      </c>
      <c r="D106" s="54" t="s">
        <v>221</v>
      </c>
      <c r="E106" s="159" t="s">
        <v>35</v>
      </c>
      <c r="F106" s="271">
        <v>85</v>
      </c>
      <c r="G106" s="56">
        <v>25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04" t="s">
        <v>222</v>
      </c>
      <c r="C107" s="305"/>
      <c r="D107" s="306"/>
      <c r="E107" s="97"/>
      <c r="F107" s="244"/>
      <c r="G107" s="98"/>
      <c r="H107" s="191"/>
      <c r="I107" s="68"/>
      <c r="J107" s="22">
        <v>64</v>
      </c>
    </row>
    <row r="108" spans="1:13" customHeight="1" ht="20.4">
      <c r="B108" s="283" t="s">
        <v>223</v>
      </c>
      <c r="C108" s="284"/>
      <c r="D108" s="285"/>
      <c r="E108" s="160"/>
      <c r="F108" s="272"/>
      <c r="G108" s="161"/>
      <c r="H108" s="192"/>
      <c r="I108" s="101"/>
      <c r="J108" s="22">
        <v>79</v>
      </c>
    </row>
    <row r="109" spans="1:13" customHeight="1" ht="34.8">
      <c r="A109" s="301">
        <v>25</v>
      </c>
      <c r="B109" s="307" t="s">
        <v>224</v>
      </c>
      <c r="C109" s="308" t="s">
        <v>225</v>
      </c>
      <c r="D109" s="61" t="s">
        <v>226</v>
      </c>
      <c r="E109" s="162" t="s">
        <v>227</v>
      </c>
      <c r="F109" s="273">
        <v>89.44</v>
      </c>
      <c r="G109" s="41">
        <v>10</v>
      </c>
      <c r="H109" s="116">
        <v>1.1904761904762</v>
      </c>
      <c r="I109" s="296">
        <f>((1.2/3.6)*G109)+((1.2/3.6)*G110)+((1.2/3.6)*(G111))</f>
        <v>0</v>
      </c>
      <c r="J109" s="297">
        <v>79</v>
      </c>
    </row>
    <row r="110" spans="1:13" customHeight="1" ht="39.6">
      <c r="A110" s="301"/>
      <c r="B110" s="307"/>
      <c r="C110" s="308"/>
      <c r="D110" s="113" t="s">
        <v>228</v>
      </c>
      <c r="E110" s="163" t="s">
        <v>229</v>
      </c>
      <c r="F110" s="274">
        <v>0.7906090604</v>
      </c>
      <c r="G110" s="53">
        <v>0</v>
      </c>
      <c r="H110" s="125">
        <v>1.1904761904762</v>
      </c>
      <c r="I110" s="296"/>
      <c r="J110" s="297"/>
    </row>
    <row r="111" spans="1:13" customHeight="1" ht="41.4">
      <c r="A111" s="301"/>
      <c r="B111" s="307"/>
      <c r="C111" s="308"/>
      <c r="D111" s="66" t="s">
        <v>230</v>
      </c>
      <c r="E111" s="164" t="s">
        <v>35</v>
      </c>
      <c r="F111" s="275">
        <v>90</v>
      </c>
      <c r="G111" s="56">
        <v>10</v>
      </c>
      <c r="H111" s="119">
        <v>1.1904761904762</v>
      </c>
      <c r="I111" s="296"/>
      <c r="J111" s="297"/>
    </row>
    <row r="112" spans="1:13" customHeight="1" ht="18">
      <c r="B112" s="298" t="s">
        <v>231</v>
      </c>
      <c r="C112" s="299"/>
      <c r="D112" s="300"/>
      <c r="E112" s="165"/>
      <c r="F112" s="276"/>
      <c r="G112" s="166"/>
      <c r="H112" s="191"/>
      <c r="I112" s="68"/>
      <c r="J112" s="22">
        <v>59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4.7415794</v>
      </c>
      <c r="G113" s="41">
        <v>0</v>
      </c>
      <c r="H113" s="168">
        <v>3.5714285714286</v>
      </c>
      <c r="I113" s="22">
        <f>(3.6/3.6)*G113</f>
        <v>0</v>
      </c>
      <c r="J113" s="43">
        <v>79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7.0165371128</v>
      </c>
      <c r="G114" s="53">
        <v>1</v>
      </c>
      <c r="H114" s="168">
        <v>3.5714285714286</v>
      </c>
      <c r="I114" s="22">
        <f>(3.6/3.6)*G114</f>
        <v>0</v>
      </c>
      <c r="J114" s="122">
        <v>3</v>
      </c>
    </row>
    <row r="115" spans="1:13" customHeight="1" ht="22.5">
      <c r="A115" s="301">
        <v>28</v>
      </c>
      <c r="B115" s="302" t="s">
        <v>239</v>
      </c>
      <c r="C115" s="302" t="s">
        <v>240</v>
      </c>
      <c r="D115" s="110" t="s">
        <v>241</v>
      </c>
      <c r="E115" s="169" t="s">
        <v>242</v>
      </c>
      <c r="F115" s="279">
        <v>2.4078963912</v>
      </c>
      <c r="G115" s="53">
        <v>3</v>
      </c>
      <c r="H115" s="170">
        <v>1.7857142857143</v>
      </c>
      <c r="I115" s="303">
        <f>((1.8/3.6)*G115)+((1.8/3.6)*G116)</f>
        <v>0</v>
      </c>
      <c r="J115" s="296">
        <v>95</v>
      </c>
    </row>
    <row r="116" spans="1:13" customHeight="1" ht="38.4">
      <c r="A116" s="301"/>
      <c r="B116" s="302"/>
      <c r="C116" s="302"/>
      <c r="D116" s="66" t="s">
        <v>243</v>
      </c>
      <c r="E116" s="171" t="s">
        <v>35</v>
      </c>
      <c r="F116" s="280">
        <v>1.91085312</v>
      </c>
      <c r="G116" s="56">
        <v>1</v>
      </c>
      <c r="H116" s="172">
        <v>1.7857142857143</v>
      </c>
      <c r="I116" s="303"/>
      <c r="J116" s="29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