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<sst xmlns="http://schemas.openxmlformats.org/spreadsheetml/2006/main" uniqueCount="202">
  <si>
    <t>Agenda 2063 First Ten Year Implementation Plan (FTYIP) Progress Report</t>
  </si>
  <si>
    <t>Consolidated Continental Dashboard</t>
  </si>
  <si>
    <t>Overall Rating</t>
  </si>
  <si>
    <t>Priority Area</t>
  </si>
  <si>
    <t>Agenda 2063 Target</t>
  </si>
  <si>
    <t>Agenda 2063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</si>
  <si>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</si>
  <si>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</si>
  <si>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</si>
  <si>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</si>
  <si>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</si>
  <si>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</si>
  <si>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</si>
  <si>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</si>
  <si>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</si>
  <si>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</si>
  <si>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1.1.2 Reduce 2013 unemployment rate by at least  25%</t>
  </si>
  <si>
    <t>Unemployment rate by age group, by sex</t>
  </si>
  <si>
    <t>2. Poverty, Inequality and Hunger</t>
  </si>
  <si>
    <t>Reduce 2013 income inequality level by at least  20%</t>
  </si>
  <si>
    <t>Gini coefficient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</si>
  <si>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</si>
  <si>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</si>
  <si>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</si>
  <si>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</si>
  <si>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</si>
  <si>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</si>
  <si>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</si>
  <si>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b) % of households using electricity</t>
  </si>
  <si>
    <t>c)% of population with access to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</si>
  <si>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</si>
  <si>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</si>
  <si>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</si>
  <si>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</si>
  <si>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</si>
  <si>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</si>
  <si>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</si>
  <si>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</si>
  <si>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</si>
  <si>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 xml:space="preserve">2.1.2 Enrolment rate for basic education is 100% </t>
  </si>
  <si>
    <t>Net enrolment rate by sex  and age in primary school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</si>
  <si>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</si>
  <si>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</si>
  <si>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</si>
  <si>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</si>
  <si>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</si>
  <si>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</si>
  <si>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</si>
  <si>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</si>
  <si>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3.1.2 Reduce 2013 maternal mortality rates by at least 50%</t>
  </si>
  <si>
    <t>a) Maternal mortality ratio</t>
  </si>
  <si>
    <t>b) Neo-natal mortality rate</t>
  </si>
  <si>
    <t xml:space="preserve">c) Under five mortality rate  </t>
  </si>
  <si>
    <t>3.1.3 Reduce the  2013 incidence  of HIV/AIDs, Malaria and TB by at least 80%</t>
  </si>
  <si>
    <t>Number of New HIV infections per 1000 population</t>
  </si>
  <si>
    <t>TB incedence per 1000 persons per year</t>
  </si>
  <si>
    <t>Malaria incidence per 1000 per year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</si>
  <si>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</si>
  <si>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</si>
  <si>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</si>
  <si>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</si>
  <si>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</si>
  <si>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</si>
  <si>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</si>
  <si>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</si>
  <si>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</si>
  <si>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</si>
  <si>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</si>
  <si>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</si>
  <si>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</si>
  <si>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</si>
  <si>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</si>
  <si>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</si>
  <si>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</si>
  <si>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</si>
  <si>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</si>
  <si>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</si>
  <si>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</si>
  <si>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</si>
  <si>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</si>
  <si>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</si>
  <si>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</si>
  <si>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</si>
  <si>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</si>
  <si>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</si>
  <si>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</si>
  <si>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</si>
  <si>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</si>
  <si>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</si>
  <si>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</si>
  <si>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</si>
  <si>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</si>
  <si>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7.1.2 At least 17%  of terrestrial and inland water and 10%  of coastal and marine areas are preserved</t>
  </si>
  <si>
    <t xml:space="preserve">a) % of terrestrial and inland water areas preserved.        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</si>
  <si>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</si>
  <si>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</si>
  <si>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</si>
  <si>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</si>
  <si>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</si>
  <si>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</si>
  <si>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</si>
  <si>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</si>
  <si>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</si>
  <si>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</si>
  <si>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</si>
  <si>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</si>
  <si>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</si>
  <si>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</si>
  <si>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</si>
  <si>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</si>
  <si>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</si>
  <si>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</si>
  <si>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</si>
  <si>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</si>
  <si>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</si>
  <si>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</si>
  <si>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</si>
  <si>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</si>
  <si>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</si>
  <si>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</si>
  <si>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</si>
  <si>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</si>
  <si>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</si>
  <si>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</si>
  <si>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</si>
  <si>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</si>
  <si>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</si>
  <si>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</si>
  <si>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</si>
  <si>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</si>
  <si>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</si>
  <si>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</si>
  <si>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</si>
  <si>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</si>
  <si>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</si>
  <si>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</si>
  <si>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</si>
  <si>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</si>
  <si>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</si>
  <si>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</si>
  <si>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</si>
  <si>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</si>
  <si>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</si>
  <si>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</si>
  <si>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</si>
  <si>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</si>
  <si>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</si>
  <si>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</si>
  <si>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</si>
  <si>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</si>
  <si>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</si>
  <si>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</si>
  <si>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</si>
  <si>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</si>
  <si>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</si>
  <si>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</si>
  <si>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</si>
  <si>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</si>
  <si>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</si>
  <si>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</si>
  <si>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</si>
  <si>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</si>
  <si>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</si>
  <si>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</si>
  <si>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</si>
  <si>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</si>
  <si>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</si>
  <si>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</si>
  <si>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</si>
  <si>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</si>
  <si>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</si>
  <si>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</si>
  <si>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17.2.3 Eliminate all barriers to quality education, health and social services for Women and Girls by 2020</t>
  </si>
  <si>
    <t>Proportion of children whose births are registered in the first year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</si>
  <si>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</si>
  <si>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</si>
  <si>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</si>
  <si>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</si>
  <si>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18.1.2 End all forms of violence, child labour exploitation, child marriage and human trafficking</t>
  </si>
  <si>
    <t>% of children engaged in  child labour</t>
  </si>
  <si>
    <t>% of children engaged in child marriage</t>
  </si>
  <si>
    <t xml:space="preserve">%  of children who are victims of human trafficking 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</si>
  <si>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</si>
  <si>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</si>
  <si>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</si>
  <si>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</si>
  <si>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</si>
  <si>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</si>
  <si>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</si>
  <si>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Proportion of national budget for the implementation of functional statistical system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</si>
  <si>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</si>
  <si>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</si>
  <si>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</si>
  <si>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</si>
  <si>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</si>
  <si>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</si>
  <si>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</si>
  <si>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</si>
  <si>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3. Development Assistance</t>
  </si>
  <si>
    <t>20.1.3 Proportion of aid in the national budget is at most  25% of 2013 level</t>
  </si>
  <si>
    <t>Total ODA as a percentage of the national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</si>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</sst>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3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8"/>
      <color rgb="FF000000"/>
      <name val="Arial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  <font>
      <b val="0"/>
      <i val="0"/>
      <strike val="0"/>
      <u val="none"/>
      <sz val="20"/>
      <color rgb="FFFFFFFF"/>
      <name val="Arial Black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BDD6EE"/>
        <bgColor rgb="FFBDD7EE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D9D9D9"/>
        <bgColor rgb="FFDAE3F3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FBE5D6"/>
        <bgColor rgb="FFFFF2CC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4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bottom style="thin">
        <color rgb="FF000000"/>
      </bottom>
    </border>
    <border>
      <top style="thin">
        <color rgb="FF000000"/>
      </top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</borders>
  <cellStyleXfs count="1">
    <xf numFmtId="0" fontId="0" fillId="0" borderId="0"/>
  </cellStyleXfs>
  <cellXfs count="29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0">
      <alignment horizontal="general" vertical="bottom" textRotation="0" wrapText="false" shrinkToFit="false"/>
    </xf>
    <xf xfId="0" fontId="3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4" fillId="3" borderId="0" applyFont="1" applyNumberFormat="1" applyFill="1" applyBorder="0" applyAlignment="0">
      <alignment horizontal="general" vertical="bottom" textRotation="0" wrapText="false" shrinkToFit="false"/>
    </xf>
    <xf xfId="0" fontId="5" numFmtId="0" fillId="3" borderId="5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6" numFmtId="164" fillId="3" borderId="5" applyFont="1" applyNumberFormat="1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164" fillId="4" borderId="6" applyFont="1" applyNumberFormat="1" applyFill="1" applyBorder="1" applyAlignment="1">
      <alignment horizontal="center" vertical="center" textRotation="0" wrapText="true" shrinkToFit="false"/>
    </xf>
    <xf xfId="0" fontId="0" numFmtId="0" fillId="5" borderId="7" applyFont="0" applyNumberFormat="0" applyFill="1" applyBorder="1" applyAlignment="1">
      <alignment horizontal="general" vertical="center" textRotation="0" wrapText="true" shrinkToFit="false"/>
    </xf>
    <xf xfId="0" fontId="1" numFmtId="0" fillId="5" borderId="7" applyFont="1" applyNumberFormat="0" applyFill="1" applyBorder="1" applyAlignment="1">
      <alignment horizontal="general" vertical="center" textRotation="0" wrapText="true" shrinkToFit="false"/>
    </xf>
    <xf xfId="0" fontId="1" numFmtId="4" fillId="5" borderId="7" applyFont="1" applyNumberFormat="1" applyFill="1" applyBorder="1" applyAlignment="1">
      <alignment horizontal="general" vertical="center" textRotation="0" wrapText="true" shrinkToFit="false"/>
    </xf>
    <xf xfId="0" fontId="2" numFmtId="0" fillId="5" borderId="8" applyFont="1" applyNumberFormat="0" applyFill="1" applyBorder="1" applyAlignment="1">
      <alignment horizontal="general" vertical="center" textRotation="0" wrapText="true" shrinkToFit="false"/>
    </xf>
    <xf xfId="0" fontId="2" numFmtId="0" fillId="2" borderId="6" applyFont="1" applyNumberFormat="0" applyFill="0" applyBorder="1" applyAlignment="1">
      <alignment horizontal="center" vertical="center" textRotation="0" wrapText="true" shrinkToFit="false"/>
    </xf>
    <xf xfId="0" fontId="2" numFmtId="4" fillId="2" borderId="6" applyFont="1" applyNumberFormat="1" applyFill="0" applyBorder="1" applyAlignment="1">
      <alignment horizontal="center" vertical="center" textRotation="0" wrapText="true" shrinkToFit="false"/>
    </xf>
    <xf xfId="0" fontId="2" numFmtId="0" fillId="2" borderId="6" applyFont="1" applyNumberFormat="0" applyFill="0" applyBorder="1" applyAlignment="1">
      <alignment horizontal="center" vertical="center" textRotation="0" wrapText="false" shrinkToFit="false"/>
    </xf>
    <xf xfId="0" fontId="6" numFmtId="0" fillId="2" borderId="2" applyFont="1" applyNumberFormat="0" applyFill="0" applyBorder="1" applyAlignment="1">
      <alignment horizontal="general" vertical="center" textRotation="0" wrapText="true" shrinkToFit="false"/>
    </xf>
    <xf xfId="0" fontId="6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4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6" numFmtId="0" fillId="4" borderId="2" applyFont="1" applyNumberFormat="0" applyFill="1" applyBorder="1" applyAlignment="1">
      <alignment horizontal="general" vertical="center" textRotation="0" wrapText="true" shrinkToFit="false"/>
    </xf>
    <xf xfId="0" fontId="6" numFmtId="4" fillId="4" borderId="2" applyFont="1" applyNumberFormat="1" applyFill="1" applyBorder="1" applyAlignment="1">
      <alignment horizontal="general" vertical="center" textRotation="0" wrapText="true" shrinkToFit="fals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8" numFmtId="0" fillId="2" borderId="9" applyFont="1" applyNumberFormat="0" applyFill="0" applyBorder="1" applyAlignment="1">
      <alignment horizontal="general" vertical="center" textRotation="0" wrapText="true" shrinkToFit="false"/>
    </xf>
    <xf xfId="0" fontId="6" numFmtId="164" fillId="4" borderId="10" applyFont="1" applyNumberFormat="1" applyFill="1" applyBorder="1" applyAlignment="1">
      <alignment horizontal="center" vertical="center" textRotation="0" wrapText="true" shrinkToFit="false"/>
    </xf>
    <xf xfId="0" fontId="6" numFmtId="164" fillId="4" borderId="11" applyFont="1" applyNumberFormat="1" applyFill="1" applyBorder="1" applyAlignment="1">
      <alignment horizontal="center" vertical="center" textRotation="0" wrapText="true" shrinkToFit="false"/>
    </xf>
    <xf xfId="0" fontId="6" numFmtId="164" fillId="4" borderId="12" applyFont="1" applyNumberFormat="1" applyFill="1" applyBorder="1" applyAlignment="1">
      <alignment horizontal="center" vertical="center" textRotation="0" wrapText="true" shrinkToFit="false"/>
    </xf>
    <xf xfId="0" fontId="8" numFmtId="0" fillId="2" borderId="13" applyFont="1" applyNumberFormat="0" applyFill="0" applyBorder="1" applyAlignment="1">
      <alignment horizontal="general" vertical="center" textRotation="0" wrapText="true" shrinkToFit="false"/>
    </xf>
    <xf xfId="0" fontId="6" numFmtId="164" fillId="4" borderId="14" applyFont="1" applyNumberFormat="1" applyFill="1" applyBorder="1" applyAlignment="1">
      <alignment horizontal="center" vertical="center" textRotation="0" wrapText="true" shrinkToFit="false"/>
    </xf>
    <xf xfId="0" fontId="8" numFmtId="0" fillId="2" borderId="15" applyFont="1" applyNumberFormat="0" applyFill="0" applyBorder="1" applyAlignment="1">
      <alignment horizontal="general" vertical="center" textRotation="0" wrapText="true" shrinkToFit="false"/>
    </xf>
    <xf xfId="0" fontId="6" numFmtId="164" fillId="4" borderId="16" applyFont="1" applyNumberFormat="1" applyFill="1" applyBorder="1" applyAlignment="1">
      <alignment horizontal="center" vertical="center" textRotation="0" wrapText="true" shrinkToFit="false"/>
    </xf>
    <xf xfId="0" fontId="6" numFmtId="164" fillId="4" borderId="17" applyFont="1" applyNumberFormat="1" applyFill="1" applyBorder="1" applyAlignment="1">
      <alignment horizontal="center" vertical="center" textRotation="0" wrapText="true" shrinkToFit="false"/>
    </xf>
    <xf xfId="0" fontId="7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9" numFmtId="0" fillId="6" borderId="18" applyFont="1" applyNumberFormat="0" applyFill="1" applyBorder="1" applyAlignment="1">
      <alignment horizontal="general" vertical="center" textRotation="0" wrapText="true" shrinkToFit="false"/>
    </xf>
    <xf xfId="0" fontId="10" numFmtId="0" fillId="6" borderId="0" applyFont="1" applyNumberFormat="0" applyFill="1" applyBorder="0" applyAlignment="1">
      <alignment horizontal="general" vertical="center" textRotation="0" wrapText="true" shrinkToFit="false"/>
    </xf>
    <xf xfId="0" fontId="6" numFmtId="164" fillId="4" borderId="5" applyFont="1" applyNumberFormat="1" applyFill="1" applyBorder="1" applyAlignment="1">
      <alignment horizontal="center" vertical="center" textRotation="0" wrapText="true" shrinkToFit="false"/>
    </xf>
    <xf xfId="0" fontId="8" numFmtId="0" fillId="2" borderId="10" applyFont="1" applyNumberFormat="0" applyFill="0" applyBorder="1" applyAlignment="1">
      <alignment horizontal="general" vertical="center" textRotation="0" wrapText="true" shrinkToFit="false"/>
    </xf>
    <xf xfId="0" fontId="6" numFmtId="165" fillId="7" borderId="6" applyFont="1" applyNumberFormat="1" applyFill="1" applyBorder="1" applyAlignment="1">
      <alignment horizontal="center" vertical="center" textRotation="0" wrapText="true" shrinkToFit="false"/>
    </xf>
    <xf xfId="0" fontId="8" numFmtId="0" fillId="2" borderId="16" applyFont="1" applyNumberFormat="0" applyFill="0" applyBorder="1" applyAlignment="1">
      <alignment horizontal="general" vertical="center" textRotation="0" wrapText="true" shrinkToFit="false"/>
    </xf>
    <xf xfId="0" fontId="8" numFmtId="0" fillId="2" borderId="17" applyFont="1" applyNumberFormat="0" applyFill="0" applyBorder="1" applyAlignment="1">
      <alignment horizontal="general" vertical="center" textRotation="0" wrapText="true" shrinkToFit="false"/>
    </xf>
    <xf xfId="0" fontId="6" numFmtId="164" fillId="4" borderId="19" applyFont="1" applyNumberFormat="1" applyFill="1" applyBorder="1" applyAlignment="1">
      <alignment horizontal="center" vertical="center" textRotation="0" wrapText="true" shrinkToFit="false"/>
    </xf>
    <xf xfId="0" fontId="6" numFmtId="165" fillId="7" borderId="15" applyFont="1" applyNumberFormat="1" applyFill="1" applyBorder="1" applyAlignment="1">
      <alignment horizontal="center" vertical="center" textRotation="0" wrapText="true" shrinkToFit="false"/>
    </xf>
    <xf xfId="0" fontId="6" numFmtId="165" fillId="7" borderId="20" applyFont="1" applyNumberFormat="1" applyFill="1" applyBorder="1" applyAlignment="1">
      <alignment horizontal="center" vertical="center" textRotation="0" wrapText="true" shrinkToFit="false"/>
    </xf>
    <xf xfId="0" fontId="6" numFmtId="165" fillId="7" borderId="21" applyFont="1" applyNumberFormat="1" applyFill="1" applyBorder="1" applyAlignment="1">
      <alignment horizontal="center" vertical="center" textRotation="0" wrapText="true" shrinkToFit="false"/>
    </xf>
    <xf xfId="0" fontId="6" numFmtId="165" fillId="7" borderId="22" applyFont="1" applyNumberFormat="1" applyFill="1" applyBorder="1" applyAlignment="1">
      <alignment horizontal="center" vertical="center" textRotation="0" wrapText="true" shrinkToFit="false"/>
    </xf>
    <xf xfId="0" fontId="8" numFmtId="0" fillId="7" borderId="15" applyFont="1" applyNumberFormat="0" applyFill="1" applyBorder="1" applyAlignment="1">
      <alignment horizontal="general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center" textRotation="0" wrapText="true" shrinkToFit="false"/>
    </xf>
    <xf xfId="0" fontId="11" numFmtId="0" fillId="6" borderId="15" applyFont="1" applyNumberFormat="0" applyFill="1" applyBorder="1" applyAlignment="1">
      <alignment horizontal="general" vertical="center" textRotation="0" wrapText="true" shrinkToFit="false"/>
    </xf>
    <xf xfId="0" fontId="12" numFmtId="0" fillId="6" borderId="4" applyFont="1" applyNumberFormat="0" applyFill="1" applyBorder="1" applyAlignment="1">
      <alignment horizontal="general" vertical="center" textRotation="0" wrapText="true" shrinkToFit="false"/>
    </xf>
    <xf xfId="0" fontId="8" numFmtId="0" fillId="2" borderId="20" applyFont="1" applyNumberFormat="0" applyFill="0" applyBorder="1" applyAlignment="1">
      <alignment horizontal="general" vertical="center" textRotation="0" wrapText="true" shrinkToFit="false"/>
    </xf>
    <xf xfId="0" fontId="6" numFmtId="165" fillId="2" borderId="6" applyFont="1" applyNumberFormat="1" applyFill="0" applyBorder="1" applyAlignment="1">
      <alignment horizontal="center" vertical="center" textRotation="0" wrapText="true" shrinkToFit="false"/>
    </xf>
    <xf xfId="0" fontId="8" numFmtId="0" fillId="2" borderId="22" applyFont="1" applyNumberFormat="0" applyFill="0" applyBorder="1" applyAlignment="1">
      <alignment horizontal="general" vertical="center" textRotation="0" wrapText="true" shrinkToFit="false"/>
    </xf>
    <xf xfId="0" fontId="11" numFmtId="0" fillId="6" borderId="18" applyFont="1" applyNumberFormat="0" applyFill="1" applyBorder="1" applyAlignment="1">
      <alignment horizontal="general" vertical="center" textRotation="0" wrapText="true" shrinkToFit="false"/>
    </xf>
    <xf xfId="0" fontId="12" numFmtId="0" fillId="6" borderId="0" applyFont="1" applyNumberFormat="0" applyFill="1" applyBorder="0" applyAlignment="1">
      <alignment horizontal="general" vertical="center" textRotation="0" wrapText="true" shrinkToFit="false"/>
    </xf>
    <xf xfId="0" fontId="8" numFmtId="0" fillId="2" borderId="6" applyFont="1" applyNumberFormat="0" applyFill="0" applyBorder="1" applyAlignment="1">
      <alignment horizontal="general" vertical="center" textRotation="0" wrapText="true" shrinkToFit="false"/>
    </xf>
    <xf xfId="0" fontId="6" numFmtId="165" fillId="2" borderId="18" applyFont="1" applyNumberFormat="1" applyFill="0" applyBorder="1" applyAlignment="1">
      <alignment horizontal="center" vertical="center" textRotation="0" wrapText="true" shrinkToFit="false"/>
    </xf>
    <xf xfId="0" fontId="1" numFmtId="0" fillId="8" borderId="23" applyFont="1" applyNumberFormat="0" applyFill="1" applyBorder="1" applyAlignment="1">
      <alignment horizontal="general" vertical="center" textRotation="0" wrapText="true" shrinkToFit="false"/>
    </xf>
    <xf xfId="0" fontId="9" numFmtId="0" fillId="6" borderId="1" applyFont="1" applyNumberFormat="0" applyFill="1" applyBorder="1" applyAlignment="1">
      <alignment horizontal="general" vertical="center" textRotation="0" wrapText="true" shrinkToFit="false"/>
    </xf>
    <xf xfId="0" fontId="10" numFmtId="0" fillId="6" borderId="1" applyFont="1" applyNumberFormat="0" applyFill="1" applyBorder="1" applyAlignment="1">
      <alignment horizontal="general" vertical="center" textRotation="0" wrapText="true" shrinkToFit="false"/>
    </xf>
    <xf xfId="0" fontId="6" numFmtId="164" fillId="4" borderId="24" applyFont="1" applyNumberFormat="1" applyFill="1" applyBorder="1" applyAlignment="1">
      <alignment horizontal="center" vertical="center" textRotation="0" wrapText="true" shrinkToFit="false"/>
    </xf>
    <xf xfId="0" fontId="6" numFmtId="164" fillId="4" borderId="25" applyFont="1" applyNumberFormat="1" applyFill="1" applyBorder="1" applyAlignment="1">
      <alignment horizontal="center" vertical="center" textRotation="0" wrapText="true" shrinkToFit="false"/>
    </xf>
    <xf xfId="0" fontId="0" numFmtId="0" fillId="6" borderId="0" applyFont="0" applyNumberFormat="0" applyFill="1" applyBorder="0" applyAlignment="1">
      <alignment horizontal="general" vertical="center" textRotation="0" wrapText="true" shrinkToFit="false"/>
    </xf>
    <xf xfId="0" fontId="1" numFmtId="0" fillId="6" borderId="0" applyFont="1" applyNumberFormat="0" applyFill="1" applyBorder="0" applyAlignment="1">
      <alignment horizontal="general" vertical="center" textRotation="0" wrapText="true" shrinkToFit="fals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9" numFmtId="0" fillId="6" borderId="15" applyFont="1" applyNumberFormat="0" applyFill="1" applyBorder="1" applyAlignment="1">
      <alignment horizontal="general" vertical="center" textRotation="0" wrapText="true" shrinkToFit="false"/>
    </xf>
    <xf xfId="0" fontId="8" numFmtId="0" fillId="7" borderId="10" applyFont="1" applyNumberFormat="0" applyFill="1" applyBorder="1" applyAlignment="1">
      <alignment horizontal="general" vertical="center" textRotation="0" wrapText="true" shrinkToFit="false"/>
    </xf>
    <xf xfId="0" fontId="8" numFmtId="0" fillId="7" borderId="16" applyFont="1" applyNumberFormat="0" applyFill="1" applyBorder="1" applyAlignment="1">
      <alignment horizontal="general" vertical="center" textRotation="0" wrapText="true" shrinkToFit="false"/>
    </xf>
    <xf xfId="0" fontId="6" numFmtId="165" fillId="7" borderId="10" applyFont="1" applyNumberFormat="1" applyFill="1" applyBorder="1" applyAlignment="1">
      <alignment horizontal="center" vertical="center" textRotation="0" wrapText="true" shrinkToFit="false"/>
    </xf>
    <xf xfId="0" fontId="6" numFmtId="165" fillId="7" borderId="17" applyFont="1" applyNumberFormat="1" applyFill="1" applyBorder="1" applyAlignment="1">
      <alignment horizontal="center" vertical="center" textRotation="0" wrapText="true" shrinkToFit="false"/>
    </xf>
    <xf xfId="0" fontId="2" numFmtId="0" fillId="8" borderId="23" applyFont="1" applyNumberFormat="0" applyFill="1" applyBorder="1" applyAlignment="1">
      <alignment horizontal="general" vertical="center" textRotation="0" wrapText="true" shrinkToFit="false"/>
    </xf>
    <xf xfId="0" fontId="6" numFmtId="164" fillId="4" borderId="8" applyFont="1" applyNumberFormat="1" applyFill="1" applyBorder="1" applyAlignment="1">
      <alignment horizontal="center" vertical="center" textRotation="0" wrapText="true" shrinkToFit="false"/>
    </xf>
    <xf xfId="0" fontId="9" numFmtId="0" fillId="6" borderId="0" applyFont="1" applyNumberFormat="0" applyFill="1" applyBorder="0" applyAlignment="1">
      <alignment horizontal="general" vertical="center" textRotation="0" wrapText="true" shrinkToFit="false"/>
    </xf>
    <xf xfId="0" fontId="6" numFmtId="165" fillId="7" borderId="16" applyFont="1" applyNumberFormat="1" applyFill="1" applyBorder="1" applyAlignment="1">
      <alignment horizontal="center" vertical="center" textRotation="0" wrapText="true" shrinkToFit="false"/>
    </xf>
    <xf xfId="0" fontId="9" numFmtId="0" fillId="6" borderId="23" applyFont="1" applyNumberFormat="0" applyFill="1" applyBorder="1" applyAlignment="1">
      <alignment horizontal="general" vertical="center" textRotation="0" wrapText="true" shrinkToFit="false"/>
    </xf>
    <xf xfId="0" fontId="10" numFmtId="0" fillId="6" borderId="23" applyFont="1" applyNumberFormat="0" applyFill="1" applyBorder="1" applyAlignment="1">
      <alignment horizontal="general" vertical="center" textRotation="0" wrapText="true" shrinkToFit="fals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8" borderId="18" applyFont="0" applyNumberFormat="0" applyFill="1" applyBorder="1" applyAlignment="1">
      <alignment horizontal="general" vertical="center" textRotation="0" wrapText="true" shrinkToFit="false"/>
    </xf>
    <xf xfId="0" fontId="1" numFmtId="0" fillId="8" borderId="18" applyFont="1" applyNumberFormat="0" applyFill="1" applyBorder="1" applyAlignment="1">
      <alignment horizontal="general" vertical="center" textRotation="0" wrapText="true" shrinkToFit="false"/>
    </xf>
    <xf xfId="0" fontId="10" numFmtId="0" fillId="6" borderId="15" applyFont="1" applyNumberFormat="0" applyFill="1" applyBorder="1" applyAlignment="1">
      <alignment horizontal="general" vertical="center" textRotation="0" wrapText="true" shrinkToFit="false"/>
    </xf>
    <xf xfId="0" fontId="8" numFmtId="0" fillId="7" borderId="6" applyFont="1" applyNumberFormat="0" applyFill="1" applyBorder="1" applyAlignment="1">
      <alignment horizontal="general" vertical="center" textRotation="0" wrapText="true" shrinkToFit="false"/>
    </xf>
    <xf xfId="0" fontId="12" numFmtId="0" fillId="6" borderId="15" applyFont="1" applyNumberFormat="0" applyFill="1" applyBorder="1" applyAlignment="1">
      <alignment horizontal="general" vertical="center" textRotation="0" wrapText="true" shrinkToFit="false"/>
    </xf>
    <xf xfId="0" fontId="8" numFmtId="0" fillId="2" borderId="26" applyFont="1" applyNumberFormat="0" applyFill="0" applyBorder="1" applyAlignment="1">
      <alignment horizontal="general" vertical="center" textRotation="0" wrapText="true" shrinkToFit="false"/>
    </xf>
    <xf xfId="0" fontId="1" numFmtId="0" fillId="8" borderId="15" applyFont="1" applyNumberFormat="0" applyFill="1" applyBorder="1" applyAlignment="1">
      <alignment horizontal="general" vertical="center" textRotation="0" wrapText="true" shrinkToFit="false"/>
    </xf>
    <xf xfId="0" fontId="8" numFmtId="0" fillId="2" borderId="8" applyFont="1" applyNumberFormat="0" applyFill="0" applyBorder="1" applyAlignment="1">
      <alignment horizontal="general" vertical="center" textRotation="0" wrapText="true" shrinkToFit="false"/>
    </xf>
    <xf xfId="0" fontId="9" numFmtId="0" fillId="4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1" applyFont="1" applyNumberFormat="0" applyFill="1" applyBorder="1" applyAlignment="1">
      <alignment horizontal="general" vertical="center" textRotation="0" wrapText="true" shrinkToFit="false"/>
    </xf>
    <xf xfId="0" fontId="6" numFmtId="164" fillId="4" borderId="27" applyFont="1" applyNumberFormat="1" applyFill="1" applyBorder="1" applyAlignment="1">
      <alignment horizontal="center" vertical="center" textRotation="0" wrapText="true" shrinkToFit="false"/>
    </xf>
    <xf xfId="0" fontId="8" numFmtId="0" fillId="2" borderId="28" applyFont="1" applyNumberFormat="0" applyFill="0" applyBorder="1" applyAlignment="1">
      <alignment horizontal="general" vertical="center" textRotation="0" wrapText="true" shrinkToFit="false"/>
    </xf>
    <xf xfId="0" fontId="8" numFmtId="0" fillId="7" borderId="29" applyFont="1" applyNumberFormat="0" applyFill="1" applyBorder="1" applyAlignment="1">
      <alignment horizontal="general" vertical="center" textRotation="0" wrapText="true" shrinkToFit="false"/>
    </xf>
    <xf xfId="0" fontId="6" numFmtId="165" fillId="7" borderId="19" applyFont="1" applyNumberFormat="1" applyFill="1" applyBorder="1" applyAlignment="1">
      <alignment horizontal="center" vertical="center" textRotation="0" wrapText="true" shrinkToFit="false"/>
    </xf>
    <xf xfId="0" fontId="8" numFmtId="0" fillId="7" borderId="30" applyFont="1" applyNumberFormat="0" applyFill="1" applyBorder="1" applyAlignment="1">
      <alignment horizontal="general" vertical="center" textRotation="0" wrapText="true" shrinkToFit="false"/>
    </xf>
    <xf xfId="0" fontId="9" numFmtId="0" fillId="6" borderId="2" applyFont="1" applyNumberFormat="0" applyFill="1" applyBorder="1" applyAlignment="1">
      <alignment horizontal="general" vertical="center" textRotation="0" wrapText="true" shrinkToFit="false"/>
    </xf>
    <xf xfId="0" fontId="10" numFmtId="0" fillId="6" borderId="2" applyFont="1" applyNumberFormat="0" applyFill="1" applyBorder="1" applyAlignment="1">
      <alignment horizontal="general" vertical="center" textRotation="0" wrapText="true" shrinkToFit="false"/>
    </xf>
    <xf xfId="0" fontId="14" numFmtId="0" fillId="4" borderId="15" applyFont="1" applyNumberFormat="0" applyFill="1" applyBorder="1" applyAlignment="1">
      <alignment horizontal="general" vertical="center" textRotation="0" wrapText="true" shrinkToFit="false"/>
    </xf>
    <xf xfId="0" fontId="6" numFmtId="0" fillId="4" borderId="4" applyFont="1" applyNumberFormat="0" applyFill="1" applyBorder="1" applyAlignment="1">
      <alignment horizontal="general" vertical="center" textRotation="0" wrapText="true" shrinkToFit="false"/>
    </xf>
    <xf xfId="0" fontId="6" numFmtId="165" fillId="9" borderId="15" applyFont="1" applyNumberFormat="1" applyFill="1" applyBorder="1" applyAlignment="1">
      <alignment horizontal="center" vertical="center" textRotation="0" wrapText="true" shrinkToFit="false"/>
    </xf>
    <xf xfId="0" fontId="6" numFmtId="165" fillId="9" borderId="10" applyFont="1" applyNumberFormat="1" applyFill="1" applyBorder="1" applyAlignment="1">
      <alignment horizontal="center" vertical="center" textRotation="0" wrapText="true" shrinkToFit="false"/>
    </xf>
    <xf xfId="0" fontId="6" numFmtId="165" fillId="9" borderId="17" applyFont="1" applyNumberFormat="1" applyFill="1" applyBorder="1" applyAlignment="1">
      <alignment horizontal="center" vertical="center" textRotation="0" wrapText="true" shrinkToFit="false"/>
    </xf>
    <xf xfId="0" fontId="8" numFmtId="0" fillId="2" borderId="31" applyFont="1" applyNumberFormat="0" applyFill="0" applyBorder="1" applyAlignment="1">
      <alignment horizontal="general" vertical="center" textRotation="0" wrapText="true" shrinkToFit="false"/>
    </xf>
    <xf xfId="0" fontId="8" numFmtId="0" fillId="2" borderId="32" applyFont="1" applyNumberFormat="0" applyFill="0" applyBorder="1" applyAlignment="1">
      <alignment horizontal="center" vertical="center" textRotation="0" wrapText="true" shrinkToFit="false"/>
    </xf>
    <xf xfId="0" fontId="8" numFmtId="0" fillId="2" borderId="0" applyFont="1" applyNumberFormat="0" applyFill="0" applyBorder="0" applyAlignment="1">
      <alignment horizontal="general" vertical="center" textRotation="0" wrapText="true" shrinkToFit="false"/>
    </xf>
    <xf xfId="0" fontId="6" numFmtId="165" fillId="2" borderId="10" applyFont="1" applyNumberFormat="1" applyFill="0" applyBorder="1" applyAlignment="1">
      <alignment horizontal="center" vertical="center" textRotation="0" wrapText="true" shrinkToFit="false"/>
    </xf>
    <xf xfId="0" fontId="6" numFmtId="165" fillId="2" borderId="17" applyFont="1" applyNumberFormat="1" applyFill="0" applyBorder="1" applyAlignment="1">
      <alignment horizontal="center" vertical="center" textRotation="0" wrapText="true" shrinkToFit="false"/>
    </xf>
    <xf xfId="0" fontId="6" numFmtId="165" fillId="2" borderId="19" applyFont="1" applyNumberFormat="1" applyFill="0" applyBorder="1" applyAlignment="1">
      <alignment horizontal="center" vertical="center" textRotation="0" wrapText="true" shrinkToFit="false"/>
    </xf>
    <xf xfId="0" fontId="6" numFmtId="165" fillId="2" borderId="16" applyFont="1" applyNumberFormat="1" applyFill="0" applyBorder="1" applyAlignment="1">
      <alignment horizontal="center" vertical="center" textRotation="0" wrapText="true" shrinkToFit="false"/>
    </xf>
    <xf xfId="0" fontId="6" numFmtId="165" fillId="2" borderId="14" applyFont="1" applyNumberFormat="1" applyFill="0" applyBorder="1" applyAlignment="1">
      <alignment horizontal="center" vertical="center" textRotation="0" wrapText="true" shrinkToFit="false"/>
    </xf>
    <xf xfId="0" fontId="6" numFmtId="0" fillId="4" borderId="19" applyFont="1" applyNumberFormat="0" applyFill="1" applyBorder="1" applyAlignment="1">
      <alignment horizontal="center" vertical="center" textRotation="0" wrapText="true" shrinkToFit="false"/>
    </xf>
    <xf xfId="0" fontId="6" numFmtId="0" fillId="4" borderId="24" applyFont="1" applyNumberFormat="0" applyFill="1" applyBorder="1" applyAlignment="1">
      <alignment horizontal="center" vertical="center" textRotation="0" wrapText="true" shrinkToFit="false"/>
    </xf>
    <xf xfId="0" fontId="6" numFmtId="0" fillId="4" borderId="8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8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4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5" borderId="7" applyFont="1" applyNumberFormat="0" applyFill="1" applyBorder="1" applyAlignment="1">
      <alignment horizontal="center" vertical="center" textRotation="0" wrapText="true" shrinkToFit="false"/>
    </xf>
    <xf xfId="0" fontId="6" numFmtId="0" fillId="2" borderId="2" applyFont="1" applyNumberFormat="0" applyFill="0" applyBorder="1" applyAlignment="1">
      <alignment horizontal="center" vertical="center" textRotation="0" wrapText="true" shrinkToFit="false"/>
    </xf>
    <xf xfId="0" fontId="6" numFmtId="0" fillId="4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3" borderId="0" applyFont="1" applyNumberFormat="0" applyFill="1" applyBorder="0" applyAlignment="1">
      <alignment horizontal="general" vertical="bottom" textRotation="0" wrapText="true" shrinkToFit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6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4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5" borderId="7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33" applyFont="1" applyNumberFormat="1" applyFill="1" applyBorder="1" applyAlignment="1">
      <alignment horizontal="center" vertical="bottom" textRotation="0" wrapText="true" shrinkToFit="false"/>
    </xf>
    <xf xfId="0" fontId="1" numFmtId="2" fillId="10" borderId="34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0" applyFont="1" applyNumberFormat="1" applyFill="1" applyBorder="0" applyAlignment="1">
      <alignment horizontal="center" vertical="bottom" textRotation="0" wrapText="true" shrinkToFit="false"/>
    </xf>
    <xf xfId="0" fontId="1" numFmtId="2" fillId="8" borderId="34" applyFont="1" applyNumberFormat="1" applyFill="1" applyBorder="1" applyAlignment="1">
      <alignment horizontal="center" vertical="bottom" textRotation="0" wrapText="true" shrinkToFit="false"/>
    </xf>
    <xf xfId="0" fontId="1" numFmtId="2" fillId="11" borderId="28" applyFont="1" applyNumberFormat="1" applyFill="1" applyBorder="1" applyAlignment="1">
      <alignment horizontal="center" vertical="bottom" textRotation="0" wrapText="true" shrinkToFit="false"/>
    </xf>
    <xf xfId="0" fontId="1" numFmtId="2" fillId="11" borderId="29" applyFont="1" applyNumberFormat="1" applyFill="1" applyBorder="1" applyAlignment="1">
      <alignment horizontal="center" vertical="bottom" textRotation="0" wrapText="true" shrinkToFit="false"/>
    </xf>
    <xf xfId="0" fontId="1" numFmtId="2" fillId="11" borderId="34" applyFont="1" applyNumberFormat="1" applyFill="1" applyBorder="1" applyAlignment="1">
      <alignment horizontal="center" vertical="bottom" textRotation="0" wrapText="true" shrinkToFit="false"/>
    </xf>
    <xf xfId="0" fontId="1" numFmtId="2" fillId="11" borderId="30" applyFont="1" applyNumberFormat="1" applyFill="1" applyBorder="1" applyAlignment="1">
      <alignment horizontal="center" vertical="bottom" textRotation="0" wrapText="true" shrinkToFit="false"/>
    </xf>
    <xf xfId="0" fontId="1" numFmtId="2" fillId="6" borderId="0" applyFont="1" applyNumberFormat="1" applyFill="1" applyBorder="0" applyAlignment="1">
      <alignment horizontal="center" vertical="bottom" textRotation="0" wrapText="true" shrinkToFit="false"/>
    </xf>
    <xf xfId="0" fontId="1" numFmtId="2" fillId="12" borderId="20" applyFont="1" applyNumberFormat="1" applyFill="1" applyBorder="1" applyAlignment="1">
      <alignment horizontal="center" vertical="bottom" textRotation="0" wrapText="true" shrinkToFit="false"/>
    </xf>
    <xf xfId="0" fontId="1" numFmtId="2" fillId="12" borderId="21" applyFont="1" applyNumberFormat="1" applyFill="1" applyBorder="1" applyAlignment="1">
      <alignment horizontal="center" vertical="bottom" textRotation="0" wrapText="true" shrinkToFit="false"/>
    </xf>
    <xf xfId="0" fontId="1" numFmtId="2" fillId="12" borderId="22" applyFont="1" applyNumberFormat="1" applyFill="1" applyBorder="1" applyAlignment="1">
      <alignment horizontal="center" vertical="bottom" textRotation="0" wrapText="true" shrinkToFit="false"/>
    </xf>
    <xf xfId="0" fontId="1" numFmtId="2" fillId="10" borderId="20" applyFont="1" applyNumberFormat="1" applyFill="1" applyBorder="1" applyAlignment="1">
      <alignment horizontal="center" vertical="bottom" textRotation="0" wrapText="true" shrinkToFit="false"/>
    </xf>
    <xf xfId="0" fontId="1" numFmtId="2" fillId="10" borderId="21" applyFont="1" applyNumberFormat="1" applyFill="1" applyBorder="1" applyAlignment="1">
      <alignment horizontal="center" vertical="bottom" textRotation="0" wrapText="true" shrinkToFit="false"/>
    </xf>
    <xf xfId="0" fontId="1" numFmtId="2" fillId="10" borderId="22" applyFont="1" applyNumberFormat="1" applyFill="1" applyBorder="1" applyAlignment="1">
      <alignment horizontal="center" vertical="bottom" textRotation="0" wrapText="true" shrinkToFit="false"/>
    </xf>
    <xf xfId="0" fontId="1" numFmtId="2" fillId="9" borderId="18" applyFont="1" applyNumberFormat="1" applyFill="1" applyBorder="1" applyAlignment="1">
      <alignment horizontal="center" vertical="bottom" textRotation="0" wrapText="true" shrinkToFit="false"/>
    </xf>
    <xf xfId="0" fontId="15" numFmtId="2" fillId="6" borderId="4" applyFont="1" applyNumberFormat="1" applyFill="1" applyBorder="1" applyAlignment="1">
      <alignment horizontal="center" vertical="bottom" textRotation="0" wrapText="true" shrinkToFit="false"/>
    </xf>
    <xf xfId="0" fontId="1" numFmtId="2" fillId="12" borderId="24" applyFont="1" applyNumberFormat="1" applyFill="1" applyBorder="1" applyAlignment="1">
      <alignment horizontal="center" vertical="bottom" textRotation="0" wrapText="true" shrinkToFit="false"/>
    </xf>
    <xf xfId="0" fontId="1" numFmtId="2" fillId="12" borderId="19" applyFont="1" applyNumberFormat="1" applyFill="1" applyBorder="1" applyAlignment="1">
      <alignment horizontal="center" vertical="bottom" textRotation="0" wrapText="true" shrinkToFit="false"/>
    </xf>
    <xf xfId="0" fontId="1" numFmtId="2" fillId="12" borderId="26" applyFont="1" applyNumberFormat="1" applyFill="1" applyBorder="1" applyAlignment="1">
      <alignment horizontal="center" vertical="bottom" textRotation="0" wrapText="true" shrinkToFit="false"/>
    </xf>
    <xf xfId="0" fontId="15" numFmtId="2" fillId="6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8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11" borderId="20" applyFont="1" applyNumberFormat="1" applyFill="1" applyBorder="1" applyAlignment="1">
      <alignment horizontal="center" vertical="bottom" textRotation="0" wrapText="true" shrinkToFit="false"/>
    </xf>
    <xf xfId="0" fontId="1" numFmtId="2" fillId="11" borderId="4" applyFont="1" applyNumberFormat="1" applyFill="1" applyBorder="1" applyAlignment="1">
      <alignment horizontal="center" vertical="bottom" textRotation="0" wrapText="true" shrinkToFit="false"/>
    </xf>
    <xf xfId="0" fontId="1" numFmtId="2" fillId="11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6" borderId="1" applyFont="1" applyNumberFormat="1" applyFill="1" applyBorder="1" applyAlignment="1">
      <alignment horizontal="center" vertical="bottom" textRotation="0" wrapText="true" shrinkToFit="false"/>
    </xf>
    <xf xfId="0" fontId="1" numFmtId="2" fillId="10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0" applyFont="1" applyNumberFormat="1" applyFill="1" applyBorder="1" applyAlignment="1">
      <alignment horizontal="center" vertical="bottom" textRotation="0" wrapText="true" shrinkToFit="false"/>
    </xf>
    <xf xfId="0" fontId="1" numFmtId="2" fillId="14" borderId="21" applyFont="1" applyNumberFormat="1" applyFill="1" applyBorder="1" applyAlignment="1">
      <alignment horizontal="center" vertical="bottom" textRotation="0" wrapText="true" shrinkToFit="false"/>
    </xf>
    <xf xfId="0" fontId="1" numFmtId="2" fillId="14" borderId="22" applyFont="1" applyNumberFormat="1" applyFill="1" applyBorder="1" applyAlignment="1">
      <alignment horizontal="center" vertical="bottom" textRotation="0" wrapText="true" shrinkToFit="false"/>
    </xf>
    <xf xfId="0" fontId="2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12" borderId="20" applyFont="1" applyNumberFormat="1" applyFill="1" applyBorder="1" applyAlignment="1">
      <alignment horizontal="center" vertical="bottom" textRotation="0" wrapText="true" shrinkToFit="false"/>
    </xf>
    <xf xfId="0" fontId="1" numFmtId="2" fillId="12" borderId="21" applyFont="1" applyNumberFormat="1" applyFill="1" applyBorder="1" applyAlignment="1">
      <alignment horizontal="center" vertical="bottom" textRotation="0" wrapText="true" shrinkToFit="false"/>
    </xf>
    <xf xfId="0" fontId="1" numFmtId="2" fillId="12" borderId="22" applyFont="1" applyNumberFormat="1" applyFill="1" applyBorder="1" applyAlignment="1">
      <alignment horizontal="center" vertical="bottom" textRotation="0" wrapText="true" shrinkToFit="false"/>
    </xf>
    <xf xfId="0" fontId="1" numFmtId="2" fillId="6" borderId="23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8" borderId="18" applyFont="1" applyNumberFormat="1" applyFill="1" applyBorder="1" applyAlignment="1">
      <alignment horizontal="center" vertical="bottom" textRotation="0" wrapText="true" shrinkToFit="false"/>
    </xf>
    <xf xfId="0" fontId="1" numFmtId="2" fillId="6" borderId="15" applyFont="1" applyNumberFormat="1" applyFill="1" applyBorder="1" applyAlignment="1">
      <alignment horizontal="center" vertical="bottom" textRotation="0" wrapText="true" shrinkToFit="false"/>
    </xf>
    <xf xfId="0" fontId="1" numFmtId="2" fillId="8" borderId="33" applyFont="1" applyNumberFormat="1" applyFill="1" applyBorder="1" applyAlignment="1">
      <alignment horizontal="center" vertical="bottom" textRotation="0" wrapText="true" shrinkToFit="false"/>
    </xf>
    <xf xfId="0" fontId="15" numFmtId="2" fillId="6" borderId="15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33" applyFont="1" applyNumberFormat="1" applyFill="1" applyBorder="1" applyAlignment="1">
      <alignment horizontal="center" vertical="bottom" textRotation="0" wrapText="true" shrinkToFit="false"/>
    </xf>
    <xf xfId="0" fontId="1" numFmtId="2" fillId="8" borderId="15" applyFont="1" applyNumberFormat="1" applyFill="1" applyBorder="1" applyAlignment="1">
      <alignment horizontal="center" vertical="bottom" textRotation="0" wrapText="true" shrinkToFit="false"/>
    </xf>
    <xf xfId="0" fontId="1" numFmtId="2" fillId="4" borderId="1" applyFont="1" applyNumberFormat="1" applyFill="1" applyBorder="1" applyAlignment="1">
      <alignment horizontal="center" vertical="bottom" textRotation="0" wrapText="true" shrinkToFit="false"/>
    </xf>
    <xf xfId="0" fontId="1" numFmtId="2" fillId="8" borderId="35" applyFont="1" applyNumberFormat="1" applyFill="1" applyBorder="1" applyAlignment="1">
      <alignment horizontal="center" vertical="bottom" textRotation="0" wrapText="true" shrinkToFit="false"/>
    </xf>
    <xf xfId="0" fontId="1" numFmtId="2" fillId="8" borderId="2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17" borderId="20" applyFont="1" applyNumberFormat="1" applyFill="1" applyBorder="1" applyAlignment="1">
      <alignment horizontal="center" vertical="bottom" textRotation="0" wrapText="true" shrinkToFit="false"/>
    </xf>
    <xf xfId="0" fontId="1" numFmtId="2" fillId="17" borderId="21" applyFont="1" applyNumberFormat="1" applyFill="1" applyBorder="1" applyAlignment="1">
      <alignment horizontal="center" vertical="bottom" textRotation="0" wrapText="true" shrinkToFit="false"/>
    </xf>
    <xf xfId="0" fontId="1" numFmtId="2" fillId="17" borderId="22" applyFont="1" applyNumberFormat="1" applyFill="1" applyBorder="1" applyAlignment="1">
      <alignment horizontal="center" vertical="bottom" textRotation="0" wrapText="true" shrinkToFit="false"/>
    </xf>
    <xf xfId="0" fontId="1" numFmtId="2" fillId="6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0" applyFont="1" applyNumberFormat="1" applyFill="1" applyBorder="1" applyAlignment="1">
      <alignment horizontal="center" vertical="bottom" textRotation="0" wrapText="true" shrinkToFit="false"/>
    </xf>
    <xf xfId="0" fontId="1" numFmtId="2" fillId="18" borderId="21" applyFont="1" applyNumberFormat="1" applyFill="1" applyBorder="1" applyAlignment="1">
      <alignment horizontal="center" vertical="bottom" textRotation="0" wrapText="true" shrinkToFit="false"/>
    </xf>
    <xf xfId="0" fontId="1" numFmtId="2" fillId="18" borderId="22" applyFont="1" applyNumberFormat="1" applyFill="1" applyBorder="1" applyAlignment="1">
      <alignment horizontal="center" vertical="bottom" textRotation="0" wrapText="true" shrinkToFit="false"/>
    </xf>
    <xf xfId="0" fontId="2" numFmtId="2" fillId="4" borderId="4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4" applyFont="1" applyNumberFormat="1" applyFill="1" applyBorder="1" applyAlignment="1">
      <alignment horizontal="center" vertical="bottom" textRotation="0" wrapText="true" shrinkToFit="false"/>
    </xf>
    <xf xfId="0" fontId="1" numFmtId="2" fillId="13" borderId="35" applyFont="1" applyNumberFormat="1" applyFill="1" applyBorder="1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6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3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2" borderId="6" applyFont="1" applyNumberFormat="0" applyFill="0" applyBorder="1" applyAlignment="1">
      <alignment horizontal="center" vertical="center" textRotation="0" wrapText="true" shrinkToFit="false"/>
    </xf>
    <xf xfId="0" fontId="8" numFmtId="0" fillId="2" borderId="36" applyFont="1" applyNumberFormat="0" applyFill="0" applyBorder="1" applyAlignment="1">
      <alignment horizontal="general" vertical="center" textRotation="0" wrapText="true" shrinkToFit="false"/>
    </xf>
    <xf xfId="0" fontId="8" numFmtId="0" fillId="2" borderId="37" applyFont="1" applyNumberFormat="0" applyFill="0" applyBorder="1" applyAlignment="1">
      <alignment horizontal="general" vertical="center" textRotation="0" wrapText="true" shrinkToFit="false"/>
    </xf>
    <xf xfId="0" fontId="8" numFmtId="0" fillId="2" borderId="38" applyFont="1" applyNumberFormat="0" applyFill="0" applyBorder="1" applyAlignment="1">
      <alignment horizontal="general" vertical="center" textRotation="0" wrapText="true" shrinkToFit="false"/>
    </xf>
    <xf xfId="0" fontId="8" numFmtId="0" fillId="2" borderId="39" applyFont="1" applyNumberFormat="0" applyFill="0" applyBorder="1" applyAlignment="1">
      <alignment horizontal="general" vertical="center" textRotation="0" wrapText="true" shrinkToFit="false"/>
    </xf>
    <xf xfId="0" fontId="8" numFmtId="0" fillId="2" borderId="10" applyFont="1" applyNumberFormat="0" applyFill="0" applyBorder="1" applyAlignment="1">
      <alignment horizontal="general" vertical="center" textRotation="0" wrapText="true" shrinkToFit="false"/>
    </xf>
    <xf xfId="0" fontId="8" numFmtId="0" fillId="2" borderId="16" applyFont="1" applyNumberFormat="0" applyFill="0" applyBorder="1" applyAlignment="1">
      <alignment horizontal="general" vertical="center" textRotation="0" wrapText="true" shrinkToFit="false"/>
    </xf>
    <xf xfId="0" fontId="8" numFmtId="0" fillId="7" borderId="17" applyFont="1" applyNumberFormat="0" applyFill="1" applyBorder="1" applyAlignment="1">
      <alignment horizontal="general" vertical="center" textRotation="0" wrapText="true" shrinkToFit="false"/>
    </xf>
    <xf xfId="0" fontId="8" numFmtId="0" fillId="2" borderId="15" applyFont="1" applyNumberFormat="0" applyFill="0" applyBorder="1" applyAlignment="1">
      <alignment horizontal="general" vertical="center" textRotation="0" wrapText="true" shrinkToFit="false"/>
    </xf>
    <xf xfId="0" fontId="8" numFmtId="0" fillId="2" borderId="11" applyFont="1" applyNumberFormat="0" applyFill="0" applyBorder="1" applyAlignment="1">
      <alignment horizontal="general" vertical="center" textRotation="0" wrapText="true" shrinkToFit="false"/>
    </xf>
    <xf xfId="0" fontId="8" numFmtId="0" fillId="2" borderId="5" applyFont="1" applyNumberFormat="0" applyFill="0" applyBorder="1" applyAlignment="1">
      <alignment horizontal="general" vertical="center" textRotation="0" wrapText="true" shrinkToFit="false"/>
    </xf>
    <xf xfId="0" fontId="8" numFmtId="0" fillId="2" borderId="40" applyFont="1" applyNumberFormat="0" applyFill="0" applyBorder="1" applyAlignment="1">
      <alignment horizontal="general" vertical="center" textRotation="0" wrapText="true" shrinkToFit="false"/>
    </xf>
    <xf xfId="0" fontId="8" numFmtId="0" fillId="2" borderId="17" applyFont="1" applyNumberFormat="0" applyFill="0" applyBorder="1" applyAlignment="1">
      <alignment horizontal="general" vertical="center" textRotation="0" wrapText="true" shrinkToFit="false"/>
    </xf>
    <xf xfId="0" fontId="8" numFmtId="0" fillId="2" borderId="19" applyFont="1" applyNumberFormat="0" applyFill="0" applyBorder="1" applyAlignment="1">
      <alignment horizontal="general" vertical="center" textRotation="0" wrapText="true" shrinkToFit="false"/>
    </xf>
    <xf xfId="0" fontId="8" numFmtId="0" fillId="2" borderId="10" applyFont="1" applyNumberFormat="0" applyFill="0" applyBorder="1" applyAlignment="1">
      <alignment horizontal="general" vertical="center" textRotation="0" wrapText="true" shrinkToFit="false"/>
    </xf>
    <xf xfId="0" fontId="8" numFmtId="0" fillId="2" borderId="19" applyFont="1" applyNumberFormat="0" applyFill="0" applyBorder="1" applyAlignment="1">
      <alignment horizontal="general" vertical="center" textRotation="0" wrapText="true" shrinkToFit="false"/>
    </xf>
    <xf xfId="0" fontId="8" numFmtId="0" fillId="7" borderId="3" applyFont="1" applyNumberFormat="0" applyFill="1" applyBorder="1" applyAlignment="1">
      <alignment horizontal="general" vertical="center" textRotation="0" wrapText="true" shrinkToFit="false"/>
    </xf>
    <xf xfId="0" fontId="8" numFmtId="0" fillId="7" borderId="28" applyFont="1" applyNumberFormat="0" applyFill="1" applyBorder="1" applyAlignment="1">
      <alignment horizontal="general" vertical="center" textRotation="0" wrapText="true" shrinkToFit="false"/>
    </xf>
    <xf xfId="0" fontId="8" numFmtId="0" fillId="2" borderId="29" applyFont="1" applyNumberFormat="0" applyFill="0" applyBorder="1" applyAlignment="1">
      <alignment horizontal="general" vertical="center" textRotation="0" wrapText="true" shrinkToFit="false"/>
    </xf>
    <xf xfId="0" fontId="8" numFmtId="0" fillId="2" borderId="29" applyFont="1" applyNumberFormat="0" applyFill="0" applyBorder="1" applyAlignment="1">
      <alignment horizontal="center" vertical="center" textRotation="0" wrapText="true" shrinkToFit="false"/>
    </xf>
    <xf xfId="0" fontId="8" numFmtId="0" fillId="2" borderId="30" applyFont="1" applyNumberFormat="0" applyFill="0" applyBorder="1" applyAlignment="1">
      <alignment horizontal="general" vertical="center" textRotation="0" wrapText="true" shrinkToFit="false"/>
    </xf>
    <xf xfId="0" fontId="8" numFmtId="0" fillId="7" borderId="16" applyFont="1" applyNumberFormat="0" applyFill="1" applyBorder="1" applyAlignment="1">
      <alignment horizontal="general" vertical="center" textRotation="0" wrapText="true" shrinkToFit="false"/>
    </xf>
    <xf xfId="0" fontId="8" numFmtId="0" fillId="2" borderId="6" applyFont="1" applyNumberFormat="0" applyFill="0" applyBorder="1" applyAlignment="1">
      <alignment horizontal="general" vertical="center" textRotation="0" wrapText="true" shrinkToFit="false"/>
    </xf>
    <xf xfId="0" fontId="8" numFmtId="0" fillId="7" borderId="6" applyFont="1" applyNumberFormat="0" applyFill="1" applyBorder="1" applyAlignment="1">
      <alignment horizontal="general" vertical="center" textRotation="0" wrapText="true" shrinkToFit="false"/>
    </xf>
    <xf xfId="0" fontId="8" numFmtId="0" fillId="7" borderId="7" applyFont="1" applyNumberFormat="0" applyFill="1" applyBorder="1" applyAlignment="1">
      <alignment horizontal="general" vertical="center" textRotation="0" wrapText="true" shrinkToFit="false"/>
    </xf>
    <xf xfId="0" fontId="8" numFmtId="0" fillId="7" borderId="8" applyFont="1" applyNumberFormat="0" applyFill="1" applyBorder="1" applyAlignment="1">
      <alignment horizontal="general" vertical="center" textRotation="0" wrapText="true" shrinkToFit="false"/>
    </xf>
    <xf xfId="0" fontId="8" numFmtId="0" fillId="2" borderId="8" applyFont="1" applyNumberFormat="0" applyFill="0" applyBorder="1" applyAlignment="1">
      <alignment horizontal="general" vertical="center" textRotation="0" wrapText="true" shrinkToFit="false"/>
    </xf>
    <xf xfId="0" fontId="8" numFmtId="0" fillId="7" borderId="10" applyFont="1" applyNumberFormat="0" applyFill="1" applyBorder="1" applyAlignment="1">
      <alignment horizontal="general" vertical="center" textRotation="0" wrapText="true" shrinkToFit="false"/>
    </xf>
    <xf xfId="0" fontId="17" numFmtId="0" fillId="8" borderId="15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7" numFmtId="0" fillId="8" borderId="18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7" numFmtId="0" fillId="8" borderId="12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8" numFmtId="0" fillId="6" borderId="15" applyFont="1" applyNumberFormat="0" applyFill="1" applyBorder="1" applyAlignment="1">
      <alignment horizontal="general" vertical="center" textRotation="0" wrapText="true" shrinkToFit="false"/>
    </xf>
    <xf xfId="0" fontId="18" numFmtId="0" fillId="6" borderId="18" applyFont="1" applyNumberFormat="0" applyFill="1" applyBorder="1" applyAlignment="1">
      <alignment horizontal="general" vertical="center" textRotation="0" wrapText="true" shrinkToFit="false"/>
    </xf>
    <xf xfId="0" fontId="8" numFmtId="0" fillId="2" borderId="24" applyFont="1" applyNumberFormat="0" applyFill="0" applyBorder="1" applyAlignment="1">
      <alignment horizontal="center" vertical="center" textRotation="0" wrapText="true" shrinkToFit="false"/>
    </xf>
    <xf xfId="0" fontId="8" numFmtId="0" fillId="2" borderId="41" applyFont="1" applyNumberFormat="0" applyFill="0" applyBorder="1" applyAlignment="1">
      <alignment horizontal="center" vertical="center" textRotation="0" wrapText="true" shrinkToFit="false"/>
    </xf>
    <xf xfId="0" fontId="8" numFmtId="0" fillId="2" borderId="1" applyFont="1" applyNumberFormat="0" applyFill="0" applyBorder="1" applyAlignment="1">
      <alignment horizontal="center" vertical="center" textRotation="0" wrapText="true" shrinkToFit="false"/>
    </xf>
    <xf xfId="0" fontId="8" numFmtId="0" fillId="2" borderId="4" applyFont="1" applyNumberFormat="0" applyFill="0" applyBorder="1" applyAlignment="1">
      <alignment horizontal="center" vertical="center" textRotation="0" wrapText="true" shrinkToFit="false"/>
    </xf>
    <xf xfId="0" fontId="8" numFmtId="0" fillId="2" borderId="23" applyFont="1" applyNumberFormat="0" applyFill="0" applyBorder="1" applyAlignment="1">
      <alignment horizontal="center" vertical="center" textRotation="0" wrapText="true" shrinkToFit="false"/>
    </xf>
    <xf xfId="0" fontId="8" numFmtId="0" fillId="2" borderId="2" applyFont="1" applyNumberFormat="0" applyFill="0" applyBorder="1" applyAlignment="1">
      <alignment horizontal="center" vertical="center" textRotation="0" wrapText="true" shrinkToFit="false"/>
    </xf>
    <xf xfId="0" fontId="8" numFmtId="0" fillId="2" borderId="0" applyFont="1" applyNumberFormat="0" applyFill="0" applyBorder="0" applyAlignment="1">
      <alignment horizontal="center" vertical="center" textRotation="0" wrapText="true" shrinkToFit="false"/>
    </xf>
    <xf xfId="0" fontId="6" numFmtId="164" fillId="4" borderId="12" applyFont="1" applyNumberFormat="1" applyFill="1" applyBorder="1" applyAlignment="1">
      <alignment horizontal="center" vertical="center" textRotation="0" wrapText="true" shrinkToFit="false"/>
    </xf>
    <xf xfId="0" fontId="18" numFmtId="0" fillId="6" borderId="15" applyFont="1" applyNumberFormat="0" applyFill="1" applyBorder="1" applyAlignment="1">
      <alignment horizontal="general" vertical="center" textRotation="0" wrapText="true" shrinkToFit="false"/>
    </xf>
    <xf xfId="0" fontId="18" numFmtId="0" fillId="6" borderId="18" applyFont="1" applyNumberFormat="0" applyFill="1" applyBorder="1" applyAlignment="1">
      <alignment horizontal="general" vertical="center" textRotation="0" wrapText="true" shrinkToFit="false"/>
    </xf>
    <xf xfId="0" fontId="8" numFmtId="0" fillId="2" borderId="26" applyFont="1" applyNumberFormat="0" applyFill="0" applyBorder="1" applyAlignment="1">
      <alignment horizontal="center" vertical="center" textRotation="0" wrapText="true" shrinkToFit="false"/>
    </xf>
    <xf xfId="0" fontId="8" numFmtId="0" fillId="7" borderId="24" applyFont="1" applyNumberFormat="0" applyFill="1" applyBorder="1" applyAlignment="1">
      <alignment horizontal="center" vertical="center" textRotation="0" wrapText="true" shrinkToFit="false"/>
    </xf>
    <xf xfId="0" fontId="8" numFmtId="0" fillId="7" borderId="26" applyFont="1" applyNumberFormat="0" applyFill="1" applyBorder="1" applyAlignment="1">
      <alignment horizontal="center" vertical="center" textRotation="0" wrapText="true" shrinkToFit="false"/>
    </xf>
    <xf xfId="0" fontId="17" numFmtId="0" fillId="8" borderId="15" applyFont="1" applyNumberFormat="0" applyFill="1" applyBorder="1" applyAlignment="1">
      <alignment horizontal="general" vertical="center" textRotation="0" wrapText="true" shrinkToFit="false"/>
    </xf>
    <xf xfId="0" fontId="17" numFmtId="0" fillId="8" borderId="18" applyFont="1" applyNumberFormat="0" applyFill="1" applyBorder="1" applyAlignment="1">
      <alignment horizontal="general" vertical="center" textRotation="0" wrapText="true" shrinkToFit="false"/>
    </xf>
    <xf xfId="0" fontId="17" numFmtId="0" fillId="8" borderId="12" applyFont="1" applyNumberFormat="0" applyFill="1" applyBorder="1" applyAlignment="1">
      <alignment horizontal="general" vertical="center" textRotation="0" wrapText="true" shrinkToFit="false"/>
    </xf>
    <xf xfId="0" fontId="6" numFmtId="164" fillId="19" borderId="12" applyFont="1" applyNumberFormat="1" applyFill="1" applyBorder="1" applyAlignment="1">
      <alignment horizontal="center" vertical="center" textRotation="0" wrapText="true" shrinkToFit="false"/>
    </xf>
    <xf xfId="0" fontId="18" numFmtId="0" fillId="4" borderId="15" applyFont="1" applyNumberFormat="0" applyFill="1" applyBorder="1" applyAlignment="1">
      <alignment horizontal="general" vertical="center" textRotation="0" wrapText="true" shrinkToFit="false"/>
    </xf>
    <xf xfId="0" fontId="18" numFmtId="0" fillId="4" borderId="18" applyFont="1" applyNumberFormat="0" applyFill="1" applyBorder="1" applyAlignment="1">
      <alignment horizontal="general" vertical="center" textRotation="0" wrapText="true" shrinkToFit="fals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8" numFmtId="0" fillId="2" borderId="15" applyFont="1" applyNumberFormat="0" applyFill="0" applyBorder="1" applyAlignment="1">
      <alignment horizontal="general" vertical="center" textRotation="0" wrapText="true" shrinkToFit="false"/>
    </xf>
    <xf xfId="0" fontId="6" numFmtId="164" fillId="4" borderId="6" applyFont="1" applyNumberFormat="1" applyFill="1" applyBorder="1" applyAlignment="1">
      <alignment horizontal="center" vertical="center" textRotation="0" wrapText="true" shrinkToFit="false"/>
    </xf>
    <xf xfId="0" fontId="8" numFmtId="0" fillId="2" borderId="6" applyFont="1" applyNumberFormat="0" applyFill="0" applyBorder="1" applyAlignment="1">
      <alignment horizontal="left" vertical="center" textRotation="0" wrapText="true" shrinkToFit="false"/>
    </xf>
    <xf xfId="0" fontId="8" numFmtId="0" fillId="2" borderId="6" applyFont="1" applyNumberFormat="0" applyFill="0" applyBorder="1" applyAlignment="1">
      <alignment horizontal="general" vertical="center" textRotation="0" wrapText="true" shrinkToFit="false"/>
    </xf>
    <xf xfId="0" fontId="8" numFmtId="0" fillId="2" borderId="6" applyFont="1" applyNumberFormat="0" applyFill="0" applyBorder="1" applyAlignment="1">
      <alignment horizontal="center" vertical="center" textRotation="0" wrapText="true" shrinkToFit="false"/>
    </xf>
    <xf xfId="0" fontId="8" numFmtId="0" fillId="2" borderId="21" applyFont="1" applyNumberFormat="0" applyFill="0" applyBorder="1" applyAlignment="1">
      <alignment horizontal="general" vertical="center" textRotation="0" wrapText="true" shrinkToFit="false"/>
    </xf>
    <xf xfId="0" fontId="8" numFmtId="2" fillId="2" borderId="15" applyFont="1" applyNumberFormat="1" applyFill="0" applyBorder="1" applyAlignment="1">
      <alignment horizontal="left" vertical="center" textRotation="0" wrapText="true" shrinkToFit="false"/>
    </xf>
    <xf xfId="0" fontId="6" numFmtId="164" fillId="2" borderId="12" applyFont="1" applyNumberFormat="1" applyFill="0" applyBorder="1" applyAlignment="1">
      <alignment horizontal="center" vertical="center" textRotation="0" wrapText="true" shrinkToFit="false"/>
    </xf>
    <xf xfId="0" fontId="8" numFmtId="0" fillId="2" borderId="17" applyFont="1" applyNumberFormat="0" applyFill="0" applyBorder="1" applyAlignment="1">
      <alignment horizontal="general" vertical="center" textRotation="0" wrapText="true" shrinkToFit="false"/>
    </xf>
    <xf xfId="0" fontId="8" numFmtId="0" fillId="7" borderId="17" applyFont="1" applyNumberFormat="0" applyFill="1" applyBorder="1" applyAlignment="1">
      <alignment horizontal="general" vertical="center" textRotation="0" wrapText="true" shrinkToFit="false"/>
    </xf>
    <xf xfId="0" fontId="8" numFmtId="0" fillId="7" borderId="14" applyFont="1" applyNumberFormat="0" applyFill="1" applyBorder="1" applyAlignment="1">
      <alignment horizontal="center" vertical="center" textRotation="0" wrapText="true" shrinkToFit="false"/>
    </xf>
    <xf xfId="0" fontId="8" numFmtId="0" fillId="7" borderId="41" applyFont="1" applyNumberFormat="0" applyFill="1" applyBorder="1" applyAlignment="1">
      <alignment horizontal="center" vertical="center" textRotation="0" wrapText="true" shrinkToFit="false"/>
    </xf>
    <xf xfId="0" fontId="8" numFmtId="0" fillId="2" borderId="19" applyFont="1" applyNumberFormat="0" applyFill="0" applyBorder="1" applyAlignment="1">
      <alignment horizontal="center" vertical="center" textRotation="0" wrapText="true" shrinkToFit="false"/>
    </xf>
    <xf xfId="0" fontId="8" numFmtId="0" fillId="2" borderId="14" applyFont="1" applyNumberFormat="0" applyFill="0" applyBorder="1" applyAlignment="1">
      <alignment horizontal="center" vertical="center" textRotation="0" wrapText="true" shrinkToFit="false"/>
    </xf>
    <xf xfId="0" fontId="7" numFmtId="0" fillId="2" borderId="5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8" numFmtId="0" fillId="2" borderId="24" applyFont="1" applyNumberFormat="0" applyFill="0" applyBorder="1" applyAlignment="1">
      <alignment horizontal="general" vertical="center" textRotation="0" wrapText="true" shrinkToFit="false"/>
    </xf>
    <xf xfId="0" fontId="8" numFmtId="0" fillId="2" borderId="26" applyFont="1" applyNumberFormat="0" applyFill="0" applyBorder="1" applyAlignment="1">
      <alignment horizontal="general" vertical="center" textRotation="0" wrapText="true" shrinkToFit="false"/>
    </xf>
    <xf xfId="0" fontId="6" numFmtId="164" fillId="4" borderId="24" applyFont="1" applyNumberFormat="1" applyFill="1" applyBorder="1" applyAlignment="1">
      <alignment horizontal="center" vertical="center" textRotation="0" wrapText="true" shrinkToFit="false"/>
    </xf>
    <xf xfId="0" fontId="6" numFmtId="164" fillId="4" borderId="26" applyFont="1" applyNumberFormat="1" applyFill="1" applyBorder="1" applyAlignment="1">
      <alignment horizontal="center" vertical="center" textRotation="0" wrapText="true" shrinkToFit="false"/>
    </xf>
    <xf xfId="0" fontId="8" numFmtId="0" fillId="2" borderId="16" applyFont="1" applyNumberFormat="0" applyFill="0" applyBorder="1" applyAlignment="1">
      <alignment horizontal="general" vertical="center" textRotation="0" wrapText="true" shrinkToFit="false"/>
    </xf>
    <xf xfId="0" fontId="6" numFmtId="164" fillId="4" borderId="19" applyFont="1" applyNumberFormat="1" applyFill="1" applyBorder="1" applyAlignment="1">
      <alignment horizontal="center" vertical="center" textRotation="0" wrapText="true" shrinkToFit="false"/>
    </xf>
    <xf xfId="0" fontId="19" numFmtId="0" fillId="6" borderId="15" applyFont="1" applyNumberFormat="0" applyFill="1" applyBorder="1" applyAlignment="1">
      <alignment horizontal="general" vertical="center" textRotation="0" wrapText="true" shrinkToFit="false"/>
    </xf>
    <xf xfId="0" fontId="19" numFmtId="0" fillId="6" borderId="18" applyFont="1" applyNumberFormat="0" applyFill="1" applyBorder="1" applyAlignment="1">
      <alignment horizontal="general" vertical="center" textRotation="0" wrapText="true" shrinkToFit="false"/>
    </xf>
    <xf xfId="0" fontId="8" numFmtId="0" fillId="2" borderId="19" applyFont="1" applyNumberFormat="0" applyFill="0" applyBorder="1" applyAlignment="1">
      <alignment horizontal="general" vertical="center" textRotation="0" wrapText="true" shrinkToFit="false"/>
    </xf>
    <xf xfId="0" fontId="8" numFmtId="0" fillId="2" borderId="15" applyFont="1" applyNumberFormat="0" applyFill="0" applyBorder="1" applyAlignment="1">
      <alignment horizontal="left" vertical="center" textRotation="0" wrapText="true" shrinkToFit="false"/>
    </xf>
    <xf xfId="0" fontId="8" numFmtId="0" fillId="2" borderId="42" applyFont="1" applyNumberFormat="0" applyFill="0" applyBorder="1" applyAlignment="1">
      <alignment horizontal="center" vertical="center" textRotation="0" wrapText="true" shrinkToFit="false"/>
    </xf>
    <xf xfId="0" fontId="8" numFmtId="0" fillId="2" borderId="32" applyFont="1" applyNumberFormat="0" applyFill="0" applyBorder="1" applyAlignment="1">
      <alignment horizontal="center" vertical="center" textRotation="0" wrapText="true" shrinkToFit="false"/>
    </xf>
    <xf xfId="0" fontId="20" numFmtId="0" fillId="3" borderId="4" applyFont="1" applyNumberFormat="0" applyFill="1" applyBorder="1" applyAlignment="1">
      <alignment horizontal="center" vertical="center" textRotation="0" wrapText="true" shrinkToFit="false"/>
    </xf>
    <xf xfId="0" fontId="20" numFmtId="0" fillId="3" borderId="0" applyFont="1" applyNumberFormat="0" applyFill="1" applyBorder="0" applyAlignment="1">
      <alignment horizontal="center" vertical="center" textRotation="0" wrapText="true" shrinkToFit="false"/>
    </xf>
    <xf xfId="0" fontId="21" numFmtId="0" fillId="9" borderId="4" applyFont="1" applyNumberFormat="0" applyFill="1" applyBorder="1" applyAlignment="1">
      <alignment horizontal="center" vertical="center" textRotation="0" wrapText="true" shrinkToFit="false"/>
    </xf>
    <xf xfId="0" fontId="21" numFmtId="0" fillId="9" borderId="0" applyFont="1" applyNumberFormat="0" applyFill="1" applyBorder="0" applyAlignment="1">
      <alignment horizontal="center" vertical="center" textRotation="0" wrapText="true" shrinkToFit="false"/>
    </xf>
    <xf xfId="0" fontId="22" numFmtId="0" fillId="8" borderId="1" applyFont="1" applyNumberFormat="0" applyFill="1" applyBorder="1" applyAlignment="1">
      <alignment horizontal="general" vertical="center" textRotation="0" wrapText="true" shrinkToFit="false"/>
    </xf>
    <xf xfId="0" fontId="22" numFmtId="0" fillId="8" borderId="2" applyFont="1" applyNumberFormat="0" applyFill="1" applyBorder="1" applyAlignment="1">
      <alignment horizontal="general" vertical="center" textRotation="0" wrapText="true" shrinkToFit="false"/>
    </xf>
    <xf xfId="0" fontId="18" numFmtId="0" fillId="6" borderId="4" applyFont="1" applyNumberFormat="0" applyFill="1" applyBorder="1" applyAlignment="1">
      <alignment horizontal="general" vertical="center" textRotation="0" wrapText="true" shrinkToFit="false"/>
    </xf>
    <xf xfId="0" fontId="18" numFmtId="0" fillId="6" borderId="0" applyFont="1" applyNumberFormat="0" applyFill="1" applyBorder="0" applyAlignment="1">
      <alignment horizontal="general" vertical="center" textRotation="0" wrapText="true" shrinkToFit="false"/>
    </xf>
    <xf xfId="0" fontId="18" numFmtId="0" fillId="6" borderId="43" applyFont="1" applyNumberFormat="0" applyFill="1" applyBorder="1" applyAlignment="1">
      <alignment horizontal="general" vertical="center" textRotation="0" wrapText="true" shrinkToFit="false"/>
    </xf>
    <xf xfId="0" fontId="2" numFmtId="0" fillId="3" borderId="4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2" numFmtId="0" fillId="5" borderId="26" applyFont="1" applyNumberFormat="0" applyFill="1" applyBorder="1" applyAlignment="1">
      <alignment horizontal="general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199"/>
    <col min="6" max="6" width="25.109375" customWidth="true" style="2"/>
    <col min="7" max="7" width="20.88671875" customWidth="true" style="3"/>
    <col min="8" max="8" width="25.88671875" customWidth="true" style="126"/>
    <col min="9" max="9" width="16.109375" customWidth="true" style="4"/>
  </cols>
  <sheetData>
    <row r="1" spans="1:12">
      <c r="B1" s="5"/>
      <c r="C1" s="6"/>
      <c r="D1" s="6"/>
      <c r="E1" s="130"/>
      <c r="F1" s="7"/>
      <c r="G1" s="8"/>
      <c r="H1" s="121"/>
      <c r="I1" s="9"/>
    </row>
    <row r="2" spans="1:12" customHeight="1" ht="46.2">
      <c r="B2" s="283" t="s">
        <v>0</v>
      </c>
      <c r="C2" s="284"/>
      <c r="D2" s="284"/>
      <c r="E2" s="284"/>
      <c r="F2" s="284"/>
      <c r="G2" s="17"/>
      <c r="H2" s="119"/>
      <c r="I2" s="17"/>
    </row>
    <row r="3" spans="1:12">
      <c r="B3" s="10"/>
      <c r="C3" s="11"/>
      <c r="D3" s="201"/>
      <c r="E3" s="131"/>
      <c r="F3" s="12"/>
      <c r="G3" s="13"/>
      <c r="H3" s="122"/>
      <c r="I3" s="14"/>
    </row>
    <row r="4" spans="1:12" customHeight="1" ht="26.4">
      <c r="B4" s="285" t="s">
        <v>1</v>
      </c>
      <c r="C4" s="286"/>
      <c r="D4" s="286"/>
      <c r="E4" s="131"/>
      <c r="F4" s="12"/>
      <c r="G4" s="13"/>
      <c r="H4" s="122"/>
      <c r="I4" s="15"/>
    </row>
    <row r="5" spans="1:12" customHeight="1" ht="18.6">
      <c r="B5" s="292"/>
      <c r="C5" s="292"/>
      <c r="D5" s="127"/>
      <c r="E5" s="131"/>
      <c r="F5" s="12"/>
      <c r="G5" s="13"/>
      <c r="H5" s="122"/>
      <c r="I5" s="14"/>
    </row>
    <row r="6" spans="1:12" customHeight="1" ht="18.6">
      <c r="B6" s="16"/>
      <c r="C6" s="17"/>
      <c r="D6" s="202"/>
      <c r="E6" s="128"/>
      <c r="F6" s="128"/>
      <c r="G6" s="18"/>
      <c r="H6" s="120" t="s">
        <v>2</v>
      </c>
      <c r="I6" s="19">
        <v>65</v>
      </c>
    </row>
    <row r="7" spans="1:12" customHeight="1" ht="18.6">
      <c r="B7" s="293"/>
      <c r="C7" s="293"/>
      <c r="D7" s="20"/>
      <c r="E7" s="132"/>
      <c r="F7" s="21"/>
      <c r="G7" s="22"/>
      <c r="H7" s="123"/>
      <c r="I7" s="23"/>
    </row>
    <row r="8" spans="1:12" customHeight="1" ht="25.2">
      <c r="B8" s="24" t="s">
        <v>3</v>
      </c>
      <c r="C8" s="24" t="s">
        <v>4</v>
      </c>
      <c r="D8" s="203" t="s">
        <v>5</v>
      </c>
      <c r="E8" s="129" t="s">
        <v>6</v>
      </c>
      <c r="F8" s="24" t="s">
        <v>7</v>
      </c>
      <c r="G8" s="25" t="s">
        <v>8</v>
      </c>
      <c r="H8" s="24" t="s">
        <v>9</v>
      </c>
      <c r="I8" s="26" t="s">
        <v>10</v>
      </c>
    </row>
    <row r="9" spans="1:12" customHeight="1" ht="25.2">
      <c r="B9" s="287" t="s">
        <v>11</v>
      </c>
      <c r="C9" s="288"/>
      <c r="D9" s="288"/>
      <c r="E9" s="133"/>
      <c r="F9" s="27"/>
      <c r="G9" s="28"/>
      <c r="H9" s="124"/>
      <c r="I9" s="19">
        <v>61</v>
      </c>
    </row>
    <row r="10" spans="1:12" customHeight="1" ht="25.2" s="29" customFormat="1">
      <c r="B10" s="289" t="s">
        <v>12</v>
      </c>
      <c r="C10" s="290"/>
      <c r="D10" s="291"/>
      <c r="E10" s="134"/>
      <c r="F10" s="30"/>
      <c r="G10" s="31"/>
      <c r="H10" s="125"/>
      <c r="I10" s="19">
        <v>76</v>
      </c>
      <c r="L10" s="200"/>
    </row>
    <row r="11" spans="1:12" customHeight="1" ht="27.6">
      <c r="A11" s="255">
        <v>1</v>
      </c>
      <c r="B11" s="280" t="s">
        <v>13</v>
      </c>
      <c r="C11" s="33" t="s">
        <v>14</v>
      </c>
      <c r="D11" s="204" t="s">
        <v>15</v>
      </c>
      <c r="E11" s="135">
        <v>166.254031083</v>
      </c>
      <c r="F11" s="34">
        <v>198</v>
      </c>
      <c r="G11" s="111">
        <v>1.7857142857143</v>
      </c>
      <c r="H11" s="35">
        <f>(1.8/1.8)*F11</f>
        <v>0</v>
      </c>
      <c r="I11" s="243">
        <v>73</v>
      </c>
    </row>
    <row r="12" spans="1:12" customHeight="1" ht="27">
      <c r="A12" s="255"/>
      <c r="B12" s="280"/>
      <c r="C12" s="37" t="s">
        <v>16</v>
      </c>
      <c r="D12" s="205" t="s">
        <v>17</v>
      </c>
      <c r="E12" s="136">
        <v>1.024356599</v>
      </c>
      <c r="F12" s="38">
        <v>0</v>
      </c>
      <c r="G12" s="112">
        <v>1.7857142857143</v>
      </c>
      <c r="H12" s="35">
        <f>(1.8/1.8)*F12</f>
        <v>0</v>
      </c>
      <c r="I12" s="243"/>
    </row>
    <row r="13" spans="1:12" customHeight="1" ht="32.4">
      <c r="A13" s="255">
        <v>2</v>
      </c>
      <c r="B13" s="256" t="s">
        <v>18</v>
      </c>
      <c r="C13" s="37" t="s">
        <v>19</v>
      </c>
      <c r="D13" s="205" t="s">
        <v>20</v>
      </c>
      <c r="E13" s="137">
        <v>5.539902326</v>
      </c>
      <c r="F13" s="34">
        <v>3</v>
      </c>
      <c r="G13" s="111">
        <v>1.1904761904762</v>
      </c>
      <c r="H13" s="35">
        <f>(1.8/1.8)*F13</f>
        <v>0</v>
      </c>
      <c r="I13" s="243">
        <v>58</v>
      </c>
    </row>
    <row r="14" spans="1:12" customHeight="1" ht="32.4">
      <c r="A14" s="255"/>
      <c r="B14" s="256"/>
      <c r="C14" s="37" t="s">
        <v>21</v>
      </c>
      <c r="D14" s="205" t="s">
        <v>22</v>
      </c>
      <c r="E14" s="138">
        <v>5.26220501</v>
      </c>
      <c r="F14" s="50">
        <v>6</v>
      </c>
      <c r="G14" s="113">
        <v>1.1904761904762</v>
      </c>
      <c r="H14" s="35">
        <f>(1.8/1.8)*F14</f>
        <v>0</v>
      </c>
      <c r="I14" s="243"/>
    </row>
    <row r="15" spans="1:12" customHeight="1" ht="33">
      <c r="A15" s="255"/>
      <c r="B15" s="256"/>
      <c r="C15" s="37" t="s">
        <v>23</v>
      </c>
      <c r="D15" s="205" t="s">
        <v>24</v>
      </c>
      <c r="E15" s="139">
        <v>20.70204307</v>
      </c>
      <c r="F15" s="38">
        <v>22</v>
      </c>
      <c r="G15" s="112">
        <v>1.1904761904762</v>
      </c>
      <c r="H15" s="35">
        <f>(1.8/1.8)*F15</f>
        <v>0</v>
      </c>
      <c r="I15" s="243"/>
    </row>
    <row r="16" spans="1:12" customHeight="1" ht="22.2">
      <c r="A16" s="270">
        <v>3</v>
      </c>
      <c r="B16" s="271" t="s">
        <v>25</v>
      </c>
      <c r="C16" s="281" t="s">
        <v>26</v>
      </c>
      <c r="D16" s="205" t="s">
        <v>27</v>
      </c>
      <c r="E16" s="140">
        <v>6.53986521</v>
      </c>
      <c r="F16" s="34">
        <v>20</v>
      </c>
      <c r="G16" s="111">
        <v>0.29761904761905</v>
      </c>
      <c r="H16" s="273">
        <f>((G16/9)*F16)+((G17/0.9)*F17)+((G21/0.9)*F18)</f>
        <v>0</v>
      </c>
      <c r="I16" s="252">
        <v>100</v>
      </c>
    </row>
    <row r="17" spans="1:12" customHeight="1" ht="18">
      <c r="A17" s="270"/>
      <c r="B17" s="279"/>
      <c r="C17" s="282"/>
      <c r="D17" s="205" t="s">
        <v>28</v>
      </c>
      <c r="E17" s="141">
        <v>5.86752041</v>
      </c>
      <c r="F17" s="40">
        <v>17</v>
      </c>
      <c r="G17" s="114">
        <v>0.29761904761905</v>
      </c>
      <c r="H17" s="276"/>
      <c r="I17" s="252"/>
    </row>
    <row r="18" spans="1:12" customHeight="1" ht="18">
      <c r="A18" s="270"/>
      <c r="B18" s="279"/>
      <c r="C18" s="282"/>
      <c r="D18" s="206" t="s">
        <v>29</v>
      </c>
      <c r="E18" s="142">
        <v>5.350906373</v>
      </c>
      <c r="F18" s="38">
        <v>18</v>
      </c>
      <c r="G18" s="115">
        <v>0.29761904761905</v>
      </c>
      <c r="H18" s="274"/>
      <c r="I18" s="252"/>
    </row>
    <row r="19" spans="1:12" customHeight="1" ht="34.8">
      <c r="A19" s="270"/>
      <c r="B19" s="279"/>
      <c r="C19" s="109" t="s">
        <v>30</v>
      </c>
      <c r="D19" s="206" t="s">
        <v>24</v>
      </c>
      <c r="E19" s="142">
        <v>20.70204307</v>
      </c>
      <c r="F19" s="38">
        <v>22</v>
      </c>
      <c r="G19" s="115">
        <v>0.89285714285714</v>
      </c>
      <c r="H19" s="19">
        <f>(0.9/0.9)*F19</f>
        <v>0</v>
      </c>
      <c r="I19" s="252"/>
    </row>
    <row r="20" spans="1:12" customHeight="1" ht="39.6">
      <c r="A20" s="270"/>
      <c r="B20" s="279"/>
      <c r="C20" s="109" t="s">
        <v>31</v>
      </c>
      <c r="D20" s="206" t="s">
        <v>32</v>
      </c>
      <c r="E20" s="142">
        <v>5.725766632</v>
      </c>
      <c r="F20" s="38">
        <v>11</v>
      </c>
      <c r="G20" s="115">
        <v>0.89285714285714</v>
      </c>
      <c r="H20" s="19">
        <f>(0.9/0.9)*F20</f>
        <v>0</v>
      </c>
      <c r="I20" s="252"/>
    </row>
    <row r="21" spans="1:12" customHeight="1" ht="25.2">
      <c r="A21" s="270"/>
      <c r="B21" s="272"/>
      <c r="C21" s="108" t="s">
        <v>33</v>
      </c>
      <c r="D21" s="207" t="s">
        <v>34</v>
      </c>
      <c r="E21" s="143">
        <v>6.752021234</v>
      </c>
      <c r="F21" s="41">
        <v>8</v>
      </c>
      <c r="G21" s="112">
        <v>0.89285714285714</v>
      </c>
      <c r="H21" s="19">
        <f>(0.9/0.9)*F21</f>
        <v>0</v>
      </c>
      <c r="I21" s="252"/>
    </row>
    <row r="22" spans="1:12" customHeight="1" ht="26.25">
      <c r="A22" s="42"/>
      <c r="B22" s="234" t="s">
        <v>35</v>
      </c>
      <c r="C22" s="235"/>
      <c r="D22" s="43"/>
      <c r="E22" s="144"/>
      <c r="F22" s="44"/>
      <c r="G22" s="116"/>
      <c r="H22" s="45"/>
      <c r="I22" s="19">
        <v>70</v>
      </c>
    </row>
    <row r="23" spans="1:12" customHeight="1" ht="34.2">
      <c r="A23" s="255">
        <v>4</v>
      </c>
      <c r="B23" s="258" t="s">
        <v>36</v>
      </c>
      <c r="C23" s="46" t="s">
        <v>37</v>
      </c>
      <c r="D23" s="204" t="s">
        <v>38</v>
      </c>
      <c r="E23" s="145">
        <v>3.339144608</v>
      </c>
      <c r="F23" s="34">
        <v>5</v>
      </c>
      <c r="G23" s="47">
        <v>0.89285714285714</v>
      </c>
      <c r="H23" s="36">
        <f>(0.9/0.9)*F23</f>
        <v>0</v>
      </c>
      <c r="I23" s="243">
        <v>70</v>
      </c>
    </row>
    <row r="24" spans="1:12" customHeight="1" ht="39">
      <c r="A24" s="255"/>
      <c r="B24" s="258"/>
      <c r="C24" s="48" t="s">
        <v>39</v>
      </c>
      <c r="D24" s="205" t="s">
        <v>40</v>
      </c>
      <c r="E24" s="146">
        <v>12.427399626</v>
      </c>
      <c r="F24" s="40">
        <v>2</v>
      </c>
      <c r="G24" s="47">
        <v>0.89285714285714</v>
      </c>
      <c r="H24" s="36">
        <f>(0.9/0.9)*F24</f>
        <v>0</v>
      </c>
      <c r="I24" s="243"/>
    </row>
    <row r="25" spans="1:12" customHeight="1" ht="56.4">
      <c r="A25" s="255"/>
      <c r="B25" s="258"/>
      <c r="C25" s="48" t="s">
        <v>41</v>
      </c>
      <c r="D25" s="205" t="s">
        <v>42</v>
      </c>
      <c r="E25" s="146">
        <v>2.199452376</v>
      </c>
      <c r="F25" s="40">
        <v>8</v>
      </c>
      <c r="G25" s="47">
        <v>0.89285714285714</v>
      </c>
      <c r="H25" s="36">
        <f>(0.9/0.9)*F25</f>
        <v>0</v>
      </c>
      <c r="I25" s="243"/>
    </row>
    <row r="26" spans="1:12" customHeight="1" ht="36.6">
      <c r="A26" s="255"/>
      <c r="B26" s="258"/>
      <c r="C26" s="49" t="s">
        <v>43</v>
      </c>
      <c r="D26" s="207" t="s">
        <v>44</v>
      </c>
      <c r="E26" s="147">
        <v>5.128118855</v>
      </c>
      <c r="F26" s="41">
        <v>7</v>
      </c>
      <c r="G26" s="47">
        <v>0.89285714285714</v>
      </c>
      <c r="H26" s="36">
        <f>(0.9/0.9)*F26</f>
        <v>0</v>
      </c>
      <c r="I26" s="243"/>
    </row>
    <row r="27" spans="1:12" customHeight="1" ht="20.4">
      <c r="B27" s="234" t="s">
        <v>45</v>
      </c>
      <c r="C27" s="235"/>
      <c r="D27" s="43"/>
      <c r="E27" s="144"/>
      <c r="F27" s="44"/>
      <c r="G27" s="116"/>
      <c r="H27" s="50"/>
      <c r="I27" s="19">
        <v>81</v>
      </c>
    </row>
    <row r="28" spans="1:12" customHeight="1" ht="36">
      <c r="A28" s="255">
        <v>5</v>
      </c>
      <c r="B28" s="236" t="s">
        <v>46</v>
      </c>
      <c r="C28" s="46" t="s">
        <v>47</v>
      </c>
      <c r="D28" s="208" t="s">
        <v>48</v>
      </c>
      <c r="E28" s="148">
        <v>7.446670631</v>
      </c>
      <c r="F28" s="34">
        <v>12</v>
      </c>
      <c r="G28" s="51">
        <v>0.71428571428571</v>
      </c>
      <c r="H28" s="19">
        <f>(0.9/0.9)*F28</f>
        <v>0</v>
      </c>
      <c r="I28" s="243">
        <v>81</v>
      </c>
    </row>
    <row r="29" spans="1:12" customHeight="1" ht="19.8">
      <c r="A29" s="255"/>
      <c r="B29" s="268"/>
      <c r="C29" s="275" t="s">
        <v>49</v>
      </c>
      <c r="D29" s="209" t="s">
        <v>50</v>
      </c>
      <c r="E29" s="149">
        <v>52.23217446</v>
      </c>
      <c r="F29" s="40">
        <v>93</v>
      </c>
      <c r="G29" s="52">
        <v>0.23809523809524</v>
      </c>
      <c r="H29" s="257">
        <f>((0.3/0.9)*F29)+((0.3/0.3)*F30)+((0.3/0.3)*F31)</f>
        <v>0</v>
      </c>
      <c r="I29" s="243"/>
    </row>
    <row r="30" spans="1:12" customHeight="1" ht="19.8">
      <c r="A30" s="255"/>
      <c r="B30" s="268"/>
      <c r="C30" s="275"/>
      <c r="D30" s="209" t="s">
        <v>51</v>
      </c>
      <c r="E30" s="149">
        <v>2.903611868</v>
      </c>
      <c r="F30" s="40">
        <v>5</v>
      </c>
      <c r="G30" s="53">
        <v>0.23809523809524</v>
      </c>
      <c r="H30" s="257"/>
      <c r="I30" s="243"/>
    </row>
    <row r="31" spans="1:12" customHeight="1" ht="19.8">
      <c r="A31" s="255"/>
      <c r="B31" s="268"/>
      <c r="C31" s="275"/>
      <c r="D31" s="209" t="s">
        <v>52</v>
      </c>
      <c r="E31" s="149">
        <v>7.108063915</v>
      </c>
      <c r="F31" s="40">
        <v>22</v>
      </c>
      <c r="G31" s="54">
        <v>0.23809523809524</v>
      </c>
      <c r="H31" s="257"/>
      <c r="I31" s="243"/>
    </row>
    <row r="32" spans="1:12" customHeight="1" ht="30.6">
      <c r="A32" s="32"/>
      <c r="B32" s="268"/>
      <c r="C32" s="275" t="s">
        <v>53</v>
      </c>
      <c r="D32" s="209" t="s">
        <v>54</v>
      </c>
      <c r="E32" s="149">
        <v>0.2679114566</v>
      </c>
      <c r="F32" s="40">
        <v>1</v>
      </c>
      <c r="G32" s="52">
        <v>0.23809523809524</v>
      </c>
      <c r="H32" s="257">
        <f>((0.3/0.9)*F32)+((0.3/0.9)*F33)+((0.3/0.9)*F34)</f>
        <v>0</v>
      </c>
      <c r="I32" s="243"/>
    </row>
    <row r="33" spans="1:12" customHeight="1" ht="20.4">
      <c r="A33" s="32"/>
      <c r="B33" s="268"/>
      <c r="C33" s="275"/>
      <c r="D33" s="209" t="s">
        <v>55</v>
      </c>
      <c r="E33" s="149">
        <v>17.40488517</v>
      </c>
      <c r="F33" s="40">
        <v>33</v>
      </c>
      <c r="G33" s="53">
        <v>0.23809523809524</v>
      </c>
      <c r="H33" s="257"/>
      <c r="I33" s="243"/>
    </row>
    <row r="34" spans="1:12" customHeight="1" ht="20.4">
      <c r="A34" s="32"/>
      <c r="B34" s="268"/>
      <c r="C34" s="275"/>
      <c r="D34" s="209" t="s">
        <v>56</v>
      </c>
      <c r="E34" s="149">
        <v>8.72531118</v>
      </c>
      <c r="F34" s="40">
        <v>26</v>
      </c>
      <c r="G34" s="54">
        <v>0.23809523809524</v>
      </c>
      <c r="H34" s="257"/>
      <c r="I34" s="243"/>
    </row>
    <row r="35" spans="1:12" customHeight="1" ht="23.4">
      <c r="A35" s="32"/>
      <c r="B35" s="268"/>
      <c r="C35" s="49" t="s">
        <v>57</v>
      </c>
      <c r="D35" s="210" t="s">
        <v>58</v>
      </c>
      <c r="E35" s="150">
        <v>10.96387908</v>
      </c>
      <c r="F35" s="41">
        <v>11</v>
      </c>
      <c r="G35" s="51">
        <v>0.71428571428571</v>
      </c>
      <c r="H35" s="19">
        <f>(0.7/0.7)*F35</f>
        <v>0</v>
      </c>
      <c r="I35" s="243"/>
    </row>
    <row r="36" spans="1:12" customHeight="1" ht="39.6">
      <c r="A36" s="32"/>
      <c r="B36" s="246"/>
      <c r="C36" s="49" t="s">
        <v>59</v>
      </c>
      <c r="D36" s="210" t="s">
        <v>60</v>
      </c>
      <c r="E36" s="150">
        <v>2.40874261</v>
      </c>
      <c r="F36" s="41">
        <v>5</v>
      </c>
      <c r="G36" s="51">
        <v>0.71428571428571</v>
      </c>
      <c r="H36" s="19">
        <f>(0.7/0.7)*F36</f>
        <v>0</v>
      </c>
      <c r="I36" s="243"/>
    </row>
    <row r="37" spans="1:12" customHeight="1" ht="20.4">
      <c r="B37" s="234" t="s">
        <v>61</v>
      </c>
      <c r="C37" s="235"/>
      <c r="D37" s="43"/>
      <c r="E37" s="144"/>
      <c r="F37" s="44"/>
      <c r="G37" s="116"/>
      <c r="H37" s="50"/>
      <c r="I37" s="19">
        <v>40</v>
      </c>
    </row>
    <row r="38" spans="1:12" customHeight="1" ht="33.6">
      <c r="A38" s="32">
        <v>6</v>
      </c>
      <c r="B38" s="39" t="s">
        <v>62</v>
      </c>
      <c r="C38" s="55" t="s">
        <v>63</v>
      </c>
      <c r="D38" s="211" t="s">
        <v>64</v>
      </c>
      <c r="E38" s="151">
        <v>0</v>
      </c>
      <c r="F38" s="19">
        <v>0</v>
      </c>
      <c r="G38" s="56">
        <v>3.5714285714286</v>
      </c>
      <c r="H38" s="19">
        <f>(3.6/3.6)*F38</f>
        <v>0</v>
      </c>
      <c r="I38" s="19">
        <v>40</v>
      </c>
    </row>
    <row r="39" spans="1:12" customHeight="1" ht="51">
      <c r="A39" s="32">
        <v>7</v>
      </c>
      <c r="B39" s="39" t="s">
        <v>65</v>
      </c>
      <c r="C39" s="39" t="s">
        <v>66</v>
      </c>
      <c r="D39" s="211" t="s">
        <v>67</v>
      </c>
      <c r="E39" s="151">
        <v>1.079316514</v>
      </c>
      <c r="F39" s="19">
        <v>0</v>
      </c>
      <c r="G39" s="56">
        <v>3.5714285714286</v>
      </c>
      <c r="H39" s="19">
        <f>(3.6/3.6)*F39</f>
        <v>0</v>
      </c>
      <c r="I39" s="19">
        <v>29</v>
      </c>
    </row>
    <row r="40" spans="1:12" customHeight="1" ht="40.8">
      <c r="A40" s="32">
        <v>8</v>
      </c>
      <c r="B40" s="39" t="s">
        <v>68</v>
      </c>
      <c r="C40" s="39" t="s">
        <v>69</v>
      </c>
      <c r="D40" s="211" t="s">
        <v>70</v>
      </c>
      <c r="E40" s="151">
        <v>0.142132364</v>
      </c>
      <c r="F40" s="19">
        <v>0</v>
      </c>
      <c r="G40" s="56">
        <v>3.5714285714286</v>
      </c>
      <c r="H40" s="19">
        <f>(3.6/3.6)*F40</f>
        <v>0</v>
      </c>
      <c r="I40" s="19">
        <v>36</v>
      </c>
    </row>
    <row r="41" spans="1:12" customHeight="1" ht="32.4">
      <c r="A41" s="32">
        <v>9</v>
      </c>
      <c r="B41" s="39" t="s">
        <v>71</v>
      </c>
      <c r="C41" s="39" t="s">
        <v>72</v>
      </c>
      <c r="D41" s="211" t="s">
        <v>73</v>
      </c>
      <c r="E41" s="151">
        <v>0.6456945886</v>
      </c>
      <c r="F41" s="19">
        <v>0</v>
      </c>
      <c r="G41" s="56">
        <v>3.5714285714286</v>
      </c>
      <c r="H41" s="19">
        <f>(3.6/3.6)*F41</f>
        <v>0</v>
      </c>
      <c r="I41" s="19">
        <v>57</v>
      </c>
    </row>
    <row r="42" spans="1:12" customHeight="1" ht="30.6">
      <c r="B42" s="277" t="s">
        <v>74</v>
      </c>
      <c r="C42" s="278"/>
      <c r="D42" s="57"/>
      <c r="E42" s="152"/>
      <c r="F42" s="58"/>
      <c r="G42" s="116"/>
      <c r="H42" s="50"/>
      <c r="I42" s="19">
        <v>15</v>
      </c>
    </row>
    <row r="43" spans="1:12" customHeight="1" ht="25.8">
      <c r="A43" s="255">
        <v>10</v>
      </c>
      <c r="B43" s="236" t="s">
        <v>75</v>
      </c>
      <c r="C43" s="238" t="s">
        <v>76</v>
      </c>
      <c r="D43" s="212" t="s">
        <v>77</v>
      </c>
      <c r="E43" s="153">
        <v>543.849607356</v>
      </c>
      <c r="F43" s="34">
        <v>55</v>
      </c>
      <c r="G43" s="60">
        <v>0.71428571428571</v>
      </c>
      <c r="H43" s="273">
        <f>((G43/0.7)*F43)+((G44/0.7)*F44)+((G45/0.7)*F45)+((G46/0.7)*F46)+((G47/0.7)*F47)</f>
        <v>0</v>
      </c>
      <c r="I43" s="243">
        <v>15</v>
      </c>
    </row>
    <row r="44" spans="1:12" customHeight="1" ht="25.8">
      <c r="A44" s="255"/>
      <c r="B44" s="268"/>
      <c r="C44" s="239"/>
      <c r="D44" s="213" t="s">
        <v>78</v>
      </c>
      <c r="E44" s="154">
        <v>681.9128334541</v>
      </c>
      <c r="F44" s="50">
        <v>119</v>
      </c>
      <c r="G44" s="60">
        <v>0.71428571428571</v>
      </c>
      <c r="H44" s="276"/>
      <c r="I44" s="243"/>
    </row>
    <row r="45" spans="1:12" customHeight="1" ht="25.8">
      <c r="A45" s="255"/>
      <c r="B45" s="268"/>
      <c r="C45" s="239"/>
      <c r="D45" s="213" t="s">
        <v>79</v>
      </c>
      <c r="E45" s="154">
        <v>627.665927373</v>
      </c>
      <c r="F45" s="50">
        <v>65</v>
      </c>
      <c r="G45" s="60">
        <v>0.71428571428571</v>
      </c>
      <c r="H45" s="276"/>
      <c r="I45" s="243"/>
    </row>
    <row r="46" spans="1:12" customHeight="1" ht="25.8">
      <c r="A46" s="255"/>
      <c r="B46" s="268"/>
      <c r="C46" s="239"/>
      <c r="D46" s="213" t="s">
        <v>80</v>
      </c>
      <c r="E46" s="154">
        <v>129.7012023748</v>
      </c>
      <c r="F46" s="50">
        <v>83</v>
      </c>
      <c r="G46" s="60">
        <v>0.71428571428571</v>
      </c>
      <c r="H46" s="276"/>
      <c r="I46" s="243"/>
    </row>
    <row r="47" spans="1:12" customHeight="1" ht="23.4">
      <c r="A47" s="255"/>
      <c r="B47" s="246"/>
      <c r="C47" s="240"/>
      <c r="D47" s="214" t="s">
        <v>81</v>
      </c>
      <c r="E47" s="155">
        <v>398.3116562674</v>
      </c>
      <c r="F47" s="41">
        <v>239</v>
      </c>
      <c r="G47" s="60">
        <v>0.71428571428571</v>
      </c>
      <c r="H47" s="274"/>
      <c r="I47" s="243"/>
    </row>
    <row r="48" spans="1:12" customHeight="1" ht="20.4">
      <c r="B48" s="244" t="s">
        <v>82</v>
      </c>
      <c r="C48" s="245"/>
      <c r="D48" s="62"/>
      <c r="E48" s="156"/>
      <c r="F48" s="63"/>
      <c r="G48" s="117"/>
      <c r="H48" s="50"/>
      <c r="I48" s="19">
        <v>75</v>
      </c>
    </row>
    <row r="49" spans="1:12" customHeight="1" ht="26.7">
      <c r="A49" s="270">
        <v>11</v>
      </c>
      <c r="B49" s="271" t="s">
        <v>83</v>
      </c>
      <c r="C49" s="59" t="s">
        <v>84</v>
      </c>
      <c r="D49" s="208" t="s">
        <v>85</v>
      </c>
      <c r="E49" s="157">
        <v>1.5033584425</v>
      </c>
      <c r="F49" s="34">
        <v>0</v>
      </c>
      <c r="G49" s="65">
        <v>1.7857142857143</v>
      </c>
      <c r="H49" s="36">
        <f>(1.8/1.8)*F49</f>
        <v>0</v>
      </c>
      <c r="I49" s="273">
        <v>75</v>
      </c>
    </row>
    <row r="50" spans="1:12" customHeight="1" ht="34.8">
      <c r="A50" s="270"/>
      <c r="B50" s="272"/>
      <c r="C50" s="61" t="s">
        <v>86</v>
      </c>
      <c r="D50" s="215" t="s">
        <v>87</v>
      </c>
      <c r="E50" s="158">
        <v>0.919223836</v>
      </c>
      <c r="F50" s="41">
        <v>1</v>
      </c>
      <c r="G50" s="65">
        <v>1.7857142857143</v>
      </c>
      <c r="H50" s="36">
        <f>(1.8/1.8)*F50</f>
        <v>0</v>
      </c>
      <c r="I50" s="274"/>
    </row>
    <row r="51" spans="1:12" customHeight="1" ht="30.6">
      <c r="B51" s="234" t="s">
        <v>88</v>
      </c>
      <c r="C51" s="235"/>
      <c r="D51" s="43"/>
      <c r="E51" s="144"/>
      <c r="F51" s="44"/>
      <c r="G51" s="116"/>
      <c r="H51" s="50"/>
      <c r="I51" s="19">
        <v>100</v>
      </c>
    </row>
    <row r="52" spans="1:12" customHeight="1" ht="37.8">
      <c r="A52" s="255">
        <v>12</v>
      </c>
      <c r="B52" s="259" t="s">
        <v>89</v>
      </c>
      <c r="C52" s="46" t="s">
        <v>90</v>
      </c>
      <c r="D52" s="208" t="s">
        <v>91</v>
      </c>
      <c r="E52" s="159">
        <v>7.872764117</v>
      </c>
      <c r="F52" s="34">
        <v>6</v>
      </c>
      <c r="G52" s="60">
        <v>1.7857142857143</v>
      </c>
      <c r="H52" s="36">
        <f>(1.8/1.8)*F52</f>
        <v>0</v>
      </c>
      <c r="I52" s="243">
        <v>100</v>
      </c>
    </row>
    <row r="53" spans="1:12" customHeight="1" ht="37.8">
      <c r="A53" s="255"/>
      <c r="B53" s="259"/>
      <c r="C53" s="269" t="s">
        <v>92</v>
      </c>
      <c r="D53" s="216" t="s">
        <v>93</v>
      </c>
      <c r="E53" s="160">
        <v>3.068547848</v>
      </c>
      <c r="F53" s="50">
        <v>2</v>
      </c>
      <c r="G53" s="60">
        <v>0.89285714285714</v>
      </c>
      <c r="H53" s="36">
        <f>(0.9/0.9)*F53</f>
        <v>0</v>
      </c>
      <c r="I53" s="243"/>
    </row>
    <row r="54" spans="1:12" customHeight="1" ht="18.6">
      <c r="A54" s="255"/>
      <c r="B54" s="259"/>
      <c r="C54" s="246"/>
      <c r="D54" s="215" t="s">
        <v>94</v>
      </c>
      <c r="E54" s="161">
        <v>2.074154668</v>
      </c>
      <c r="F54" s="41">
        <v>1</v>
      </c>
      <c r="G54" s="60">
        <v>0.89285714285714</v>
      </c>
      <c r="H54" s="36">
        <f>(0.9/0.9)*F54</f>
        <v>0</v>
      </c>
      <c r="I54" s="243"/>
    </row>
    <row r="55" spans="1:12" customHeight="1" ht="30.6">
      <c r="B55" s="249" t="s">
        <v>95</v>
      </c>
      <c r="C55" s="250"/>
      <c r="D55" s="251"/>
      <c r="E55" s="162"/>
      <c r="F55" s="66"/>
      <c r="G55" s="116"/>
      <c r="H55" s="50"/>
      <c r="I55" s="19">
        <v>57</v>
      </c>
    </row>
    <row r="56" spans="1:12" customHeight="1" ht="20.4">
      <c r="B56" s="234" t="s">
        <v>96</v>
      </c>
      <c r="C56" s="235"/>
      <c r="D56" s="67"/>
      <c r="E56" s="163"/>
      <c r="F56" s="68"/>
      <c r="G56" s="117"/>
      <c r="H56" s="69"/>
      <c r="I56" s="19">
        <v>4</v>
      </c>
    </row>
    <row r="57" spans="1:12" customHeight="1" ht="37.8">
      <c r="A57" s="255">
        <v>13</v>
      </c>
      <c r="B57" s="236" t="s">
        <v>97</v>
      </c>
      <c r="C57" s="236" t="s">
        <v>98</v>
      </c>
      <c r="D57" s="217" t="s">
        <v>99</v>
      </c>
      <c r="E57" s="135">
        <v>8.6</v>
      </c>
      <c r="F57" s="70">
        <v>-3</v>
      </c>
      <c r="G57" s="60">
        <v>0.89285714285714</v>
      </c>
      <c r="H57" s="36">
        <f>(0.9/0.9)*F57</f>
        <v>0</v>
      </c>
      <c r="I57" s="243">
        <v>4</v>
      </c>
    </row>
    <row r="58" spans="1:12" customHeight="1" ht="37.8">
      <c r="A58" s="255"/>
      <c r="B58" s="268"/>
      <c r="C58" s="237"/>
      <c r="D58" s="218" t="s">
        <v>100</v>
      </c>
      <c r="E58" s="164">
        <v>0</v>
      </c>
      <c r="F58" s="70">
        <v>0</v>
      </c>
      <c r="G58" s="60">
        <v>0.89285714285714</v>
      </c>
      <c r="H58" s="36">
        <f>(0.9/0.9)*F58</f>
        <v>0</v>
      </c>
      <c r="I58" s="243"/>
    </row>
    <row r="59" spans="1:12" customHeight="1" ht="30.6">
      <c r="A59" s="255"/>
      <c r="B59" s="246"/>
      <c r="C59" s="49" t="s">
        <v>101</v>
      </c>
      <c r="D59" s="215" t="s">
        <v>102</v>
      </c>
      <c r="E59" s="136">
        <v>2.5354612</v>
      </c>
      <c r="F59" s="70">
        <v>6</v>
      </c>
      <c r="G59" s="60">
        <v>1.7857142857143</v>
      </c>
      <c r="H59" s="36">
        <f>(1.8/1.8)*F59</f>
        <v>0</v>
      </c>
      <c r="I59" s="243"/>
    </row>
    <row r="60" spans="1:12" customHeight="1" ht="23.7">
      <c r="B60" s="234" t="s">
        <v>103</v>
      </c>
      <c r="C60" s="235"/>
      <c r="D60" s="71"/>
      <c r="E60" s="165"/>
      <c r="F60" s="72"/>
      <c r="G60" s="116"/>
      <c r="H60" s="50"/>
      <c r="I60" s="19">
        <v>74</v>
      </c>
    </row>
    <row r="61" spans="1:12" customHeight="1" ht="38.4">
      <c r="A61" s="73">
        <v>14</v>
      </c>
      <c r="B61" s="238" t="s">
        <v>104</v>
      </c>
      <c r="C61" s="241" t="s">
        <v>105</v>
      </c>
      <c r="D61" s="219" t="s">
        <v>106</v>
      </c>
      <c r="E61" s="166">
        <v>80</v>
      </c>
      <c r="F61" s="34">
        <v>80</v>
      </c>
      <c r="G61" s="47">
        <v>0.89285714285714</v>
      </c>
      <c r="H61" s="36">
        <f>(0.9/0.9)*F61</f>
        <v>0</v>
      </c>
      <c r="I61" s="19">
        <v>74</v>
      </c>
    </row>
    <row r="62" spans="1:12" customHeight="1" ht="36">
      <c r="A62" s="73">
        <v>14</v>
      </c>
      <c r="B62" s="239"/>
      <c r="C62" s="242"/>
      <c r="D62" s="219" t="s">
        <v>107</v>
      </c>
      <c r="E62" s="166">
        <v>43</v>
      </c>
      <c r="F62" s="34">
        <v>43</v>
      </c>
      <c r="G62" s="47">
        <v>0.89285714285714</v>
      </c>
      <c r="H62" s="36">
        <f>(0.9/0.9)*F62</f>
        <v>0</v>
      </c>
      <c r="I62" s="19">
        <v>0</v>
      </c>
    </row>
    <row r="63" spans="1:12" customHeight="1" ht="30.6">
      <c r="A63" s="73">
        <v>14</v>
      </c>
      <c r="B63" s="240"/>
      <c r="C63" s="110" t="s">
        <v>105</v>
      </c>
      <c r="D63" s="219" t="s">
        <v>108</v>
      </c>
      <c r="E63" s="166">
        <v>55</v>
      </c>
      <c r="F63" s="34">
        <v>55</v>
      </c>
      <c r="G63" s="47">
        <v>1.7857142857143</v>
      </c>
      <c r="H63" s="36">
        <f>(1.8/1.8)*F63</f>
        <v>0</v>
      </c>
      <c r="I63" s="19">
        <v>0</v>
      </c>
    </row>
    <row r="64" spans="1:12" customHeight="1" ht="27.75">
      <c r="B64" s="234" t="s">
        <v>109</v>
      </c>
      <c r="C64" s="235"/>
      <c r="D64" s="74"/>
      <c r="E64" s="163"/>
      <c r="F64" s="68"/>
      <c r="G64" s="117"/>
      <c r="H64" s="69"/>
      <c r="I64" s="19">
        <v>91</v>
      </c>
    </row>
    <row r="65" spans="1:12" customHeight="1" ht="43.8">
      <c r="A65" s="255">
        <v>15</v>
      </c>
      <c r="B65" s="258" t="s">
        <v>110</v>
      </c>
      <c r="C65" s="75" t="s">
        <v>111</v>
      </c>
      <c r="D65" s="220" t="s">
        <v>112</v>
      </c>
      <c r="E65" s="167">
        <v>74</v>
      </c>
      <c r="F65" s="34">
        <v>18</v>
      </c>
      <c r="G65" s="47">
        <v>0.71428571428571</v>
      </c>
      <c r="H65" s="19">
        <f>(0.7/0.7)*F65</f>
        <v>0</v>
      </c>
      <c r="I65" s="263">
        <v>91</v>
      </c>
    </row>
    <row r="66" spans="1:12" customHeight="1" ht="35.4">
      <c r="A66" s="255"/>
      <c r="B66" s="258"/>
      <c r="C66" s="76" t="s">
        <v>113</v>
      </c>
      <c r="D66" s="221" t="s">
        <v>114</v>
      </c>
      <c r="E66" s="168">
        <v>53</v>
      </c>
      <c r="F66" s="40">
        <v>23</v>
      </c>
      <c r="G66" s="47">
        <v>0.71428571428571</v>
      </c>
      <c r="H66" s="19">
        <f>(0.7/0.7)*F66</f>
        <v>0</v>
      </c>
      <c r="I66" s="263"/>
    </row>
    <row r="67" spans="1:12" customHeight="1" ht="35.4">
      <c r="A67" s="255"/>
      <c r="B67" s="258"/>
      <c r="C67" s="266" t="s">
        <v>115</v>
      </c>
      <c r="D67" s="221" t="s">
        <v>116</v>
      </c>
      <c r="E67" s="168">
        <v>85</v>
      </c>
      <c r="F67" s="40">
        <v>85</v>
      </c>
      <c r="G67" s="47">
        <v>0.35714285714286</v>
      </c>
      <c r="H67" s="19">
        <f>(0.4/0.4)*F67</f>
        <v>0</v>
      </c>
      <c r="I67" s="263"/>
    </row>
    <row r="68" spans="1:12" customHeight="1" ht="34.2">
      <c r="A68" s="255"/>
      <c r="B68" s="258"/>
      <c r="C68" s="267"/>
      <c r="D68" s="221" t="s">
        <v>117</v>
      </c>
      <c r="E68" s="168">
        <v>85</v>
      </c>
      <c r="F68" s="40">
        <v>85</v>
      </c>
      <c r="G68" s="47">
        <v>0.35714285714286</v>
      </c>
      <c r="H68" s="19">
        <f>(0.4/0.4)*F68</f>
        <v>0</v>
      </c>
      <c r="I68" s="263"/>
    </row>
    <row r="69" spans="1:12" customHeight="1" ht="37.2">
      <c r="A69" s="255"/>
      <c r="B69" s="258"/>
      <c r="C69" s="76" t="s">
        <v>118</v>
      </c>
      <c r="D69" s="221" t="s">
        <v>119</v>
      </c>
      <c r="E69" s="168">
        <v>2287287.6</v>
      </c>
      <c r="F69" s="40">
        <v>513234</v>
      </c>
      <c r="G69" s="47">
        <v>0.71428571428571</v>
      </c>
      <c r="H69" s="19">
        <f>(0.7/0.7)*F69</f>
        <v>0</v>
      </c>
      <c r="I69" s="263"/>
    </row>
    <row r="70" spans="1:12" customHeight="1" ht="22.8">
      <c r="A70" s="255"/>
      <c r="B70" s="258"/>
      <c r="C70" s="265" t="s">
        <v>120</v>
      </c>
      <c r="D70" s="222" t="s">
        <v>121</v>
      </c>
      <c r="E70" s="168">
        <v>10.07102765</v>
      </c>
      <c r="F70" s="40">
        <v>11</v>
      </c>
      <c r="G70" s="77">
        <v>0.35714285714286</v>
      </c>
      <c r="H70" s="257">
        <f>((0.4/0.8)*F70)+((0.4/0.8)*F71)</f>
        <v>0</v>
      </c>
      <c r="I70" s="263"/>
    </row>
    <row r="71" spans="1:12" customHeight="1" ht="21.45">
      <c r="A71" s="255"/>
      <c r="B71" s="258"/>
      <c r="C71" s="265"/>
      <c r="D71" s="223" t="s">
        <v>122</v>
      </c>
      <c r="E71" s="169">
        <v>0.911835085</v>
      </c>
      <c r="F71" s="41">
        <v>2</v>
      </c>
      <c r="G71" s="78">
        <v>0.35714285714286</v>
      </c>
      <c r="H71" s="257"/>
      <c r="I71" s="263"/>
    </row>
    <row r="72" spans="1:12" customHeight="1" ht="23.4">
      <c r="B72" s="249" t="s">
        <v>123</v>
      </c>
      <c r="C72" s="250"/>
      <c r="D72" s="251"/>
      <c r="E72" s="170"/>
      <c r="F72" s="79"/>
      <c r="G72" s="118"/>
      <c r="H72" s="80"/>
      <c r="I72" s="19">
        <v>49</v>
      </c>
    </row>
    <row r="73" spans="1:12" customHeight="1" ht="22.2">
      <c r="B73" s="234" t="s">
        <v>124</v>
      </c>
      <c r="C73" s="235"/>
      <c r="D73" s="81"/>
      <c r="E73" s="144"/>
      <c r="F73" s="44"/>
      <c r="G73" s="116"/>
      <c r="H73" s="50"/>
      <c r="I73" s="19">
        <v>48</v>
      </c>
    </row>
    <row r="74" spans="1:12" customHeight="1" ht="39">
      <c r="A74" s="255">
        <v>16</v>
      </c>
      <c r="B74" s="258" t="s">
        <v>125</v>
      </c>
      <c r="C74" s="46" t="s">
        <v>126</v>
      </c>
      <c r="D74" s="208" t="s">
        <v>127</v>
      </c>
      <c r="E74" s="171">
        <v>8.393679002</v>
      </c>
      <c r="F74" s="34">
        <v>11</v>
      </c>
      <c r="G74" s="47">
        <v>0.89285714285714</v>
      </c>
      <c r="H74" s="36">
        <f>(0.9/0.9)*F74</f>
        <v>0</v>
      </c>
      <c r="I74" s="263">
        <v>48</v>
      </c>
    </row>
    <row r="75" spans="1:12" customHeight="1" ht="58.2">
      <c r="A75" s="255"/>
      <c r="B75" s="258"/>
      <c r="C75" s="48" t="s">
        <v>128</v>
      </c>
      <c r="D75" s="224" t="s">
        <v>129</v>
      </c>
      <c r="E75" s="172">
        <v>7.75316449</v>
      </c>
      <c r="F75" s="40">
        <v>-2</v>
      </c>
      <c r="G75" s="47">
        <v>0.89285714285714</v>
      </c>
      <c r="H75" s="36">
        <f>(0.9/0.9)*F75</f>
        <v>0</v>
      </c>
      <c r="I75" s="263"/>
    </row>
    <row r="76" spans="1:12" customHeight="1" ht="26.4">
      <c r="A76" s="255"/>
      <c r="B76" s="258"/>
      <c r="C76" s="48" t="s">
        <v>130</v>
      </c>
      <c r="D76" s="209" t="s">
        <v>131</v>
      </c>
      <c r="E76" s="172">
        <v>9.7952475</v>
      </c>
      <c r="F76" s="40">
        <v>7</v>
      </c>
      <c r="G76" s="47">
        <v>0.89285714285714</v>
      </c>
      <c r="H76" s="36">
        <f>(0.9/0.9)*F76</f>
        <v>0</v>
      </c>
      <c r="I76" s="263"/>
    </row>
    <row r="77" spans="1:12" customHeight="1" ht="24">
      <c r="A77" s="255"/>
      <c r="B77" s="258"/>
      <c r="C77" s="264" t="s">
        <v>132</v>
      </c>
      <c r="D77" s="209" t="s">
        <v>133</v>
      </c>
      <c r="E77" s="172">
        <v>0</v>
      </c>
      <c r="F77" s="40">
        <v>0</v>
      </c>
      <c r="G77" s="77">
        <v>0.29761904761905</v>
      </c>
      <c r="H77" s="243">
        <f>((0.3/0.9)*F77)+((0.3/0.9)*F78)+((0.3/0.9)*F79)</f>
        <v>0</v>
      </c>
      <c r="I77" s="263"/>
    </row>
    <row r="78" spans="1:12" customHeight="1" ht="22.5">
      <c r="A78" s="255"/>
      <c r="B78" s="258"/>
      <c r="C78" s="264"/>
      <c r="D78" s="209" t="s">
        <v>134</v>
      </c>
      <c r="E78" s="172">
        <v>0</v>
      </c>
      <c r="F78" s="40">
        <v>0</v>
      </c>
      <c r="G78" s="82">
        <v>0.29761904761905</v>
      </c>
      <c r="H78" s="243"/>
      <c r="I78" s="263"/>
    </row>
    <row r="79" spans="1:12" customHeight="1" ht="27.6">
      <c r="A79" s="255"/>
      <c r="B79" s="258"/>
      <c r="C79" s="264"/>
      <c r="D79" s="215" t="s">
        <v>135</v>
      </c>
      <c r="E79" s="173">
        <v>0</v>
      </c>
      <c r="F79" s="41">
        <v>0</v>
      </c>
      <c r="G79" s="78">
        <v>0.29761904761905</v>
      </c>
      <c r="H79" s="243"/>
      <c r="I79" s="263"/>
    </row>
    <row r="80" spans="1:12" customHeight="1" ht="27">
      <c r="B80" s="234" t="s">
        <v>136</v>
      </c>
      <c r="C80" s="235"/>
      <c r="D80" s="83"/>
      <c r="E80" s="174"/>
      <c r="F80" s="84"/>
      <c r="G80" s="116"/>
      <c r="H80" s="50"/>
      <c r="I80" s="19">
        <v>51</v>
      </c>
    </row>
    <row r="81" spans="1:12" customHeight="1" ht="46.2">
      <c r="A81" s="85">
        <v>17</v>
      </c>
      <c r="B81" s="64" t="s">
        <v>137</v>
      </c>
      <c r="C81" s="64" t="s">
        <v>138</v>
      </c>
      <c r="D81" s="225" t="s">
        <v>139</v>
      </c>
      <c r="E81" s="175">
        <v>6.581192386</v>
      </c>
      <c r="F81" s="34">
        <v>3</v>
      </c>
      <c r="G81" s="47">
        <v>3.5714285714286</v>
      </c>
      <c r="H81" s="69">
        <f>(3.6/3.6)*F81</f>
        <v>0</v>
      </c>
      <c r="I81" s="19">
        <v>51</v>
      </c>
    </row>
    <row r="82" spans="1:12" customHeight="1" ht="22.2">
      <c r="B82" s="231" t="s">
        <v>140</v>
      </c>
      <c r="C82" s="232"/>
      <c r="D82" s="86"/>
      <c r="E82" s="176"/>
      <c r="F82" s="87"/>
      <c r="G82" s="117"/>
      <c r="H82" s="69"/>
      <c r="I82" s="19">
        <v>70</v>
      </c>
    </row>
    <row r="83" spans="1:12" customHeight="1" ht="20.4">
      <c r="B83" s="234" t="s">
        <v>141</v>
      </c>
      <c r="C83" s="235"/>
      <c r="D83" s="74"/>
      <c r="E83" s="177"/>
      <c r="F83" s="88"/>
      <c r="G83" s="117"/>
      <c r="H83" s="69"/>
      <c r="I83" s="19">
        <v>80</v>
      </c>
    </row>
    <row r="84" spans="1:12" customHeight="1" ht="52.2">
      <c r="A84" s="85">
        <v>18</v>
      </c>
      <c r="B84" s="64" t="s">
        <v>142</v>
      </c>
      <c r="C84" s="89" t="s">
        <v>143</v>
      </c>
      <c r="D84" s="226" t="s">
        <v>144</v>
      </c>
      <c r="E84" s="178">
        <v>2.44565396</v>
      </c>
      <c r="F84" s="34">
        <v>17</v>
      </c>
      <c r="G84" s="47">
        <v>3.5714285714286</v>
      </c>
      <c r="H84" s="69">
        <f>(3.6/3.6)*F84</f>
        <v>0</v>
      </c>
      <c r="I84" s="19">
        <v>80</v>
      </c>
    </row>
    <row r="85" spans="1:12" customHeight="1" ht="20.4">
      <c r="B85" s="244" t="s">
        <v>145</v>
      </c>
      <c r="C85" s="245"/>
      <c r="D85" s="57"/>
      <c r="E85" s="179"/>
      <c r="F85" s="90"/>
      <c r="G85" s="117"/>
      <c r="H85" s="69"/>
      <c r="I85" s="19">
        <v>50</v>
      </c>
    </row>
    <row r="86" spans="1:12" customHeight="1" ht="45">
      <c r="A86" s="85">
        <v>19</v>
      </c>
      <c r="B86" s="236" t="s">
        <v>146</v>
      </c>
      <c r="C86" s="247" t="s">
        <v>147</v>
      </c>
      <c r="D86" s="227" t="s">
        <v>148</v>
      </c>
      <c r="E86" s="180">
        <v>1.4</v>
      </c>
      <c r="F86" s="34">
        <v>2</v>
      </c>
      <c r="G86" s="47">
        <v>1.7857142857143</v>
      </c>
      <c r="H86" s="69">
        <f>(1.8/1.8)*F86</f>
        <v>0</v>
      </c>
      <c r="I86" s="19">
        <v>50</v>
      </c>
    </row>
    <row r="87" spans="1:12" customHeight="1" ht="45">
      <c r="A87" s="85">
        <v>19</v>
      </c>
      <c r="B87" s="246"/>
      <c r="C87" s="248"/>
      <c r="D87" s="227" t="s">
        <v>149</v>
      </c>
      <c r="E87" s="180">
        <v>4.9337703</v>
      </c>
      <c r="F87" s="34">
        <v>24</v>
      </c>
      <c r="G87" s="47">
        <v>1.7857142857143</v>
      </c>
      <c r="H87" s="69">
        <f>(1.8/1.8)*F87</f>
        <v>0</v>
      </c>
      <c r="I87" s="19">
        <v>0</v>
      </c>
    </row>
    <row r="88" spans="1:12" customHeight="1" ht="30.6">
      <c r="B88" s="234" t="s">
        <v>150</v>
      </c>
      <c r="C88" s="235"/>
      <c r="D88" s="74"/>
      <c r="E88" s="177"/>
      <c r="F88" s="88"/>
      <c r="G88" s="117"/>
      <c r="H88" s="69"/>
      <c r="I88" s="19">
        <v>80</v>
      </c>
    </row>
    <row r="89" spans="1:12" customHeight="1" ht="29.4">
      <c r="A89" s="85">
        <v>20</v>
      </c>
      <c r="B89" s="236" t="s">
        <v>151</v>
      </c>
      <c r="C89" s="247" t="s">
        <v>152</v>
      </c>
      <c r="D89" s="228" t="s">
        <v>153</v>
      </c>
      <c r="E89" s="181">
        <v>1</v>
      </c>
      <c r="F89" s="34">
        <v>0</v>
      </c>
      <c r="G89" s="47">
        <v>1.7857142857143</v>
      </c>
      <c r="H89" s="69">
        <f>(1.8/1.8)*F89</f>
        <v>0</v>
      </c>
      <c r="I89" s="19">
        <v>80</v>
      </c>
    </row>
    <row r="90" spans="1:12" customHeight="1" ht="29.4">
      <c r="A90" s="85">
        <v>20</v>
      </c>
      <c r="B90" s="246"/>
      <c r="C90" s="248"/>
      <c r="D90" s="228" t="s">
        <v>154</v>
      </c>
      <c r="E90" s="181">
        <v>1.4</v>
      </c>
      <c r="F90" s="34">
        <v>0</v>
      </c>
      <c r="G90" s="47">
        <v>1.7857142857143</v>
      </c>
      <c r="H90" s="69">
        <f>(1.8/1.8)*F90</f>
        <v>0</v>
      </c>
      <c r="I90" s="19">
        <v>0</v>
      </c>
    </row>
    <row r="91" spans="1:12" customHeight="1" ht="20.4">
      <c r="B91" s="249" t="s">
        <v>155</v>
      </c>
      <c r="C91" s="250"/>
      <c r="D91" s="251"/>
      <c r="E91" s="182"/>
      <c r="F91" s="92"/>
      <c r="G91" s="117"/>
      <c r="H91" s="69"/>
      <c r="I91" s="19">
        <v>88</v>
      </c>
    </row>
    <row r="92" spans="1:12" customHeight="1" ht="20.4">
      <c r="B92" s="234" t="s">
        <v>156</v>
      </c>
      <c r="C92" s="235"/>
      <c r="D92" s="74"/>
      <c r="E92" s="177"/>
      <c r="F92" s="88"/>
      <c r="G92" s="117"/>
      <c r="H92" s="69"/>
      <c r="I92" s="19">
        <v>88</v>
      </c>
    </row>
    <row r="93" spans="1:12" customHeight="1" ht="34.8">
      <c r="A93" s="85">
        <v>21</v>
      </c>
      <c r="B93" s="91" t="s">
        <v>157</v>
      </c>
      <c r="C93" s="93" t="s">
        <v>158</v>
      </c>
      <c r="D93" s="229" t="s">
        <v>159</v>
      </c>
      <c r="E93" s="135">
        <v>6.498857264</v>
      </c>
      <c r="F93" s="34">
        <v>18</v>
      </c>
      <c r="G93" s="47">
        <v>3.5714285714286</v>
      </c>
      <c r="H93" s="69">
        <f>(3.6/3.6)*F93</f>
        <v>0</v>
      </c>
      <c r="I93" s="19">
        <v>88</v>
      </c>
    </row>
    <row r="94" spans="1:12" customHeight="1" ht="21.6">
      <c r="B94" s="249" t="s">
        <v>160</v>
      </c>
      <c r="C94" s="250"/>
      <c r="D94" s="251"/>
      <c r="E94" s="182"/>
      <c r="F94" s="92"/>
      <c r="G94" s="117"/>
      <c r="H94" s="69"/>
      <c r="I94" s="19">
        <v>84</v>
      </c>
    </row>
    <row r="95" spans="1:12" customHeight="1" ht="20.4">
      <c r="B95" s="234" t="s">
        <v>161</v>
      </c>
      <c r="C95" s="235"/>
      <c r="D95" s="94"/>
      <c r="E95" s="183"/>
      <c r="F95" s="95"/>
      <c r="G95" s="117"/>
      <c r="H95" s="69"/>
      <c r="I95" s="19">
        <v>92</v>
      </c>
    </row>
    <row r="96" spans="1:12" customHeight="1" ht="45">
      <c r="A96" s="32"/>
      <c r="B96" s="262" t="s">
        <v>162</v>
      </c>
      <c r="C96" s="46" t="s">
        <v>163</v>
      </c>
      <c r="D96" s="230" t="s">
        <v>164</v>
      </c>
      <c r="E96" s="137">
        <v>3.88804927</v>
      </c>
      <c r="F96" s="34">
        <v>7</v>
      </c>
      <c r="G96" s="51">
        <v>1.7857142857143</v>
      </c>
      <c r="H96" s="96">
        <f>(1.8/1.8)*F96</f>
        <v>0</v>
      </c>
      <c r="I96" s="243">
        <v>88</v>
      </c>
    </row>
    <row r="97" spans="1:12" customHeight="1" ht="39.6">
      <c r="A97" s="32"/>
      <c r="B97" s="262"/>
      <c r="C97" s="49" t="s">
        <v>165</v>
      </c>
      <c r="D97" s="210" t="s">
        <v>166</v>
      </c>
      <c r="E97" s="139">
        <v>5.002282694</v>
      </c>
      <c r="F97" s="40">
        <v>11</v>
      </c>
      <c r="G97" s="51">
        <v>1.7857142857143</v>
      </c>
      <c r="H97" s="96">
        <f>(1.8/1.8)*F97</f>
        <v>0</v>
      </c>
      <c r="I97" s="243"/>
    </row>
    <row r="98" spans="1:12" customHeight="1" ht="60">
      <c r="A98" s="32"/>
      <c r="B98" s="258" t="s">
        <v>167</v>
      </c>
      <c r="C98" s="97" t="s">
        <v>168</v>
      </c>
      <c r="D98" s="208" t="s">
        <v>169</v>
      </c>
      <c r="E98" s="184">
        <v>1.862537858</v>
      </c>
      <c r="F98" s="40">
        <v>7</v>
      </c>
      <c r="G98" s="47">
        <v>1.1904761904762</v>
      </c>
      <c r="H98" s="36">
        <f>(1.2/1.2)*F98</f>
        <v>0</v>
      </c>
      <c r="I98" s="252">
        <v>96</v>
      </c>
    </row>
    <row r="99" spans="1:12" customHeight="1" ht="45">
      <c r="A99" s="32"/>
      <c r="B99" s="258"/>
      <c r="C99" s="98" t="s">
        <v>170</v>
      </c>
      <c r="D99" s="224" t="s">
        <v>171</v>
      </c>
      <c r="E99" s="185">
        <v>0.04946120468</v>
      </c>
      <c r="F99" s="40">
        <v>1</v>
      </c>
      <c r="G99" s="99">
        <v>1.1904761904762</v>
      </c>
      <c r="H99" s="45">
        <f>(1.2/1.2)*F99</f>
        <v>0</v>
      </c>
      <c r="I99" s="252"/>
    </row>
    <row r="100" spans="1:12" customHeight="1" ht="38.4">
      <c r="A100" s="32"/>
      <c r="B100" s="258"/>
      <c r="C100" s="100" t="s">
        <v>172</v>
      </c>
      <c r="D100" s="210" t="s">
        <v>173</v>
      </c>
      <c r="E100" s="186">
        <v>5.679708601</v>
      </c>
      <c r="F100" s="41">
        <v>19</v>
      </c>
      <c r="G100" s="47">
        <v>1.1904761904762</v>
      </c>
      <c r="H100" s="36">
        <f>(1.2/1.2)*F100</f>
        <v>0</v>
      </c>
      <c r="I100" s="252"/>
    </row>
    <row r="101" spans="1:12" customHeight="1" ht="20.4">
      <c r="B101" s="234" t="s">
        <v>174</v>
      </c>
      <c r="C101" s="235"/>
      <c r="D101" s="43"/>
      <c r="E101" s="144"/>
      <c r="F101" s="44"/>
      <c r="G101" s="116"/>
      <c r="H101" s="50"/>
      <c r="I101" s="19">
        <v>70</v>
      </c>
    </row>
    <row r="102" spans="1:12" customHeight="1" ht="27.6">
      <c r="A102" s="255">
        <v>24</v>
      </c>
      <c r="B102" s="260" t="s">
        <v>175</v>
      </c>
      <c r="C102" s="59" t="s">
        <v>176</v>
      </c>
      <c r="D102" s="204" t="s">
        <v>177</v>
      </c>
      <c r="E102" s="187">
        <v>1.104768564</v>
      </c>
      <c r="F102" s="34">
        <v>1</v>
      </c>
      <c r="G102" s="47">
        <v>1.1904761904762</v>
      </c>
      <c r="H102" s="36">
        <f>(1.2/1.2)*F102</f>
        <v>0</v>
      </c>
      <c r="I102" s="252">
        <v>70</v>
      </c>
    </row>
    <row r="103" spans="1:12" customHeight="1" ht="25.8">
      <c r="A103" s="255"/>
      <c r="B103" s="260"/>
      <c r="C103" s="261" t="s">
        <v>178</v>
      </c>
      <c r="D103" s="205" t="s">
        <v>179</v>
      </c>
      <c r="E103" s="188">
        <v>3.139707311</v>
      </c>
      <c r="F103" s="40">
        <v>5</v>
      </c>
      <c r="G103" s="77">
        <v>0.3968253968254</v>
      </c>
      <c r="H103" s="257">
        <f>((0.4/1.2)*F103)+((0.4/1.2)*F104)+((0.4/1.2)*F105)</f>
        <v>0</v>
      </c>
      <c r="I103" s="252"/>
    </row>
    <row r="104" spans="1:12" customHeight="1" ht="25.2">
      <c r="A104" s="255"/>
      <c r="B104" s="260"/>
      <c r="C104" s="261"/>
      <c r="D104" s="205" t="s">
        <v>180</v>
      </c>
      <c r="E104" s="188">
        <v>4.690391721</v>
      </c>
      <c r="F104" s="40">
        <v>10</v>
      </c>
      <c r="G104" s="82">
        <v>0.3968253968254</v>
      </c>
      <c r="H104" s="257"/>
      <c r="I104" s="252"/>
    </row>
    <row r="105" spans="1:12" customHeight="1" ht="26.4">
      <c r="A105" s="255"/>
      <c r="B105" s="260"/>
      <c r="C105" s="261"/>
      <c r="D105" s="205" t="s">
        <v>181</v>
      </c>
      <c r="E105" s="188">
        <v>5.30655429</v>
      </c>
      <c r="F105" s="40">
        <v>7</v>
      </c>
      <c r="G105" s="78">
        <v>0.3968253968254</v>
      </c>
      <c r="H105" s="257"/>
      <c r="I105" s="252"/>
    </row>
    <row r="106" spans="1:12" customHeight="1" ht="40.8">
      <c r="A106" s="255"/>
      <c r="B106" s="260"/>
      <c r="C106" s="61" t="s">
        <v>182</v>
      </c>
      <c r="D106" s="207" t="s">
        <v>183</v>
      </c>
      <c r="E106" s="189">
        <v>85</v>
      </c>
      <c r="F106" s="41">
        <v>25</v>
      </c>
      <c r="G106" s="47">
        <v>1.1904761904762</v>
      </c>
      <c r="H106" s="36">
        <f>(1.2/1.2)*F106</f>
        <v>0</v>
      </c>
      <c r="I106" s="252"/>
    </row>
    <row r="107" spans="1:12" customHeight="1" ht="26.7">
      <c r="B107" s="231" t="s">
        <v>184</v>
      </c>
      <c r="C107" s="232"/>
      <c r="D107" s="233"/>
      <c r="E107" s="162"/>
      <c r="F107" s="66"/>
      <c r="G107" s="116"/>
      <c r="H107" s="50"/>
      <c r="I107" s="19">
        <v>69</v>
      </c>
    </row>
    <row r="108" spans="1:12" customHeight="1" ht="20.4">
      <c r="B108" s="234" t="s">
        <v>185</v>
      </c>
      <c r="C108" s="235"/>
      <c r="D108" s="101"/>
      <c r="E108" s="190"/>
      <c r="F108" s="102"/>
      <c r="G108" s="117"/>
      <c r="H108" s="69"/>
      <c r="I108" s="19">
        <v>80</v>
      </c>
    </row>
    <row r="109" spans="1:12" customHeight="1" ht="34.8">
      <c r="A109" s="255">
        <v>25</v>
      </c>
      <c r="B109" s="258" t="s">
        <v>186</v>
      </c>
      <c r="C109" s="259" t="s">
        <v>187</v>
      </c>
      <c r="D109" s="208" t="s">
        <v>188</v>
      </c>
      <c r="E109" s="191">
        <v>89.44</v>
      </c>
      <c r="F109" s="34">
        <v>10</v>
      </c>
      <c r="G109" s="77">
        <v>1.1904761904762</v>
      </c>
      <c r="H109" s="243">
        <f>((1.2/3.6)*F109)+((1.2/3.6)*F110)+((1.2/3.6)*(F111))</f>
        <v>0</v>
      </c>
      <c r="I109" s="252">
        <v>80</v>
      </c>
    </row>
    <row r="110" spans="1:12" customHeight="1" ht="39.6">
      <c r="A110" s="255"/>
      <c r="B110" s="258"/>
      <c r="C110" s="259"/>
      <c r="D110" s="224" t="s">
        <v>189</v>
      </c>
      <c r="E110" s="192">
        <v>0.203269123</v>
      </c>
      <c r="F110" s="40">
        <v>0</v>
      </c>
      <c r="G110" s="82">
        <v>1.1904761904762</v>
      </c>
      <c r="H110" s="243"/>
      <c r="I110" s="252"/>
    </row>
    <row r="111" spans="1:12" customHeight="1" ht="41.4">
      <c r="A111" s="255"/>
      <c r="B111" s="258"/>
      <c r="C111" s="259"/>
      <c r="D111" s="215" t="s">
        <v>190</v>
      </c>
      <c r="E111" s="193">
        <v>90</v>
      </c>
      <c r="F111" s="41">
        <v>10</v>
      </c>
      <c r="G111" s="78">
        <v>1.1904761904762</v>
      </c>
      <c r="H111" s="243"/>
      <c r="I111" s="252"/>
    </row>
    <row r="112" spans="1:12" customHeight="1" ht="18">
      <c r="B112" s="253" t="s">
        <v>191</v>
      </c>
      <c r="C112" s="254"/>
      <c r="D112" s="103"/>
      <c r="E112" s="194"/>
      <c r="F112" s="104"/>
      <c r="G112" s="116"/>
      <c r="H112" s="50"/>
      <c r="I112" s="19">
        <v>65</v>
      </c>
    </row>
    <row r="113" spans="1:12" customHeight="1" ht="29.4">
      <c r="A113" s="32">
        <v>26</v>
      </c>
      <c r="B113" s="39" t="s">
        <v>192</v>
      </c>
      <c r="C113" s="39" t="s">
        <v>193</v>
      </c>
      <c r="D113" s="225" t="s">
        <v>194</v>
      </c>
      <c r="E113" s="195">
        <v>1.647666246</v>
      </c>
      <c r="F113" s="34">
        <v>2</v>
      </c>
      <c r="G113" s="105">
        <v>3.5714285714286</v>
      </c>
      <c r="H113" s="19">
        <f>(3.6/3.6)*F113</f>
        <v>0</v>
      </c>
      <c r="I113" s="36">
        <v>85</v>
      </c>
    </row>
    <row r="114" spans="1:12" customHeight="1" ht="34.8">
      <c r="A114" s="32">
        <v>27</v>
      </c>
      <c r="B114" s="39" t="s">
        <v>195</v>
      </c>
      <c r="C114" s="39" t="s">
        <v>196</v>
      </c>
      <c r="D114" s="225" t="s">
        <v>197</v>
      </c>
      <c r="E114" s="196">
        <v>3.014091533</v>
      </c>
      <c r="F114" s="40">
        <v>6</v>
      </c>
      <c r="G114" s="105">
        <v>3.5714285714286</v>
      </c>
      <c r="H114" s="19">
        <f>(3.6/3.6)*F114</f>
        <v>0</v>
      </c>
      <c r="I114" s="80">
        <v>14</v>
      </c>
    </row>
    <row r="115" spans="1:12" customHeight="1" ht="22.5">
      <c r="A115" s="255">
        <v>28</v>
      </c>
      <c r="B115" s="256" t="s">
        <v>198</v>
      </c>
      <c r="C115" s="256" t="s">
        <v>199</v>
      </c>
      <c r="D115" s="230" t="s">
        <v>200</v>
      </c>
      <c r="E115" s="197">
        <v>0.5925281848</v>
      </c>
      <c r="F115" s="40">
        <v>3</v>
      </c>
      <c r="G115" s="106">
        <v>1.7857142857143</v>
      </c>
      <c r="H115" s="257">
        <f>((1.8/3.6)*F115)+((1.8/3.6)*F116)</f>
        <v>0</v>
      </c>
      <c r="I115" s="243">
        <v>97</v>
      </c>
    </row>
    <row r="116" spans="1:12" customHeight="1" ht="38.4">
      <c r="A116" s="255"/>
      <c r="B116" s="256"/>
      <c r="C116" s="256"/>
      <c r="D116" s="215" t="s">
        <v>201</v>
      </c>
      <c r="E116" s="198">
        <v>0.737849139</v>
      </c>
      <c r="F116" s="41">
        <v>2</v>
      </c>
      <c r="G116" s="107">
        <v>1.7857142857143</v>
      </c>
      <c r="H116" s="257"/>
      <c r="I116" s="24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F2"/>
    <mergeCell ref="B4:D4"/>
    <mergeCell ref="B9:D9"/>
    <mergeCell ref="B10:D10"/>
    <mergeCell ref="B72:D72"/>
    <mergeCell ref="B55:D55"/>
    <mergeCell ref="B91:D91"/>
    <mergeCell ref="B5:C5"/>
    <mergeCell ref="B7:C7"/>
    <mergeCell ref="A23:A26"/>
    <mergeCell ref="B23:B26"/>
    <mergeCell ref="I23:I26"/>
    <mergeCell ref="B27:C27"/>
    <mergeCell ref="A16:A21"/>
    <mergeCell ref="B16:B21"/>
    <mergeCell ref="I16:I21"/>
    <mergeCell ref="A11:A12"/>
    <mergeCell ref="B11:B12"/>
    <mergeCell ref="I11:I12"/>
    <mergeCell ref="A13:A15"/>
    <mergeCell ref="B13:B15"/>
    <mergeCell ref="I13:I15"/>
    <mergeCell ref="H16:H18"/>
    <mergeCell ref="C16:C18"/>
    <mergeCell ref="B22:C22"/>
    <mergeCell ref="A43:A47"/>
    <mergeCell ref="B43:B47"/>
    <mergeCell ref="I43:I47"/>
    <mergeCell ref="A28:A31"/>
    <mergeCell ref="B28:B36"/>
    <mergeCell ref="I28:I36"/>
    <mergeCell ref="C29:C31"/>
    <mergeCell ref="H29:H31"/>
    <mergeCell ref="C32:C34"/>
    <mergeCell ref="H32:H34"/>
    <mergeCell ref="H43:H47"/>
    <mergeCell ref="C43:C47"/>
    <mergeCell ref="B37:C37"/>
    <mergeCell ref="B42:C42"/>
    <mergeCell ref="A57:A59"/>
    <mergeCell ref="B57:B59"/>
    <mergeCell ref="I57:I59"/>
    <mergeCell ref="A52:A54"/>
    <mergeCell ref="B52:B54"/>
    <mergeCell ref="I52:I54"/>
    <mergeCell ref="C53:C54"/>
    <mergeCell ref="B48:C48"/>
    <mergeCell ref="A49:A50"/>
    <mergeCell ref="B49:B50"/>
    <mergeCell ref="I49:I50"/>
    <mergeCell ref="B51:C51"/>
    <mergeCell ref="A74:A79"/>
    <mergeCell ref="B74:B79"/>
    <mergeCell ref="I74:I79"/>
    <mergeCell ref="C77:C79"/>
    <mergeCell ref="H77:H79"/>
    <mergeCell ref="A65:A71"/>
    <mergeCell ref="B65:B71"/>
    <mergeCell ref="I65:I71"/>
    <mergeCell ref="C70:C71"/>
    <mergeCell ref="H70:H71"/>
    <mergeCell ref="C67:C68"/>
    <mergeCell ref="I96:I97"/>
    <mergeCell ref="B98:B100"/>
    <mergeCell ref="I98:I100"/>
    <mergeCell ref="B101:C101"/>
    <mergeCell ref="A102:A106"/>
    <mergeCell ref="B102:B106"/>
    <mergeCell ref="I102:I106"/>
    <mergeCell ref="C103:C105"/>
    <mergeCell ref="H103:H105"/>
    <mergeCell ref="B96:B97"/>
    <mergeCell ref="I109:I111"/>
    <mergeCell ref="B112:C112"/>
    <mergeCell ref="A115:A116"/>
    <mergeCell ref="B115:B116"/>
    <mergeCell ref="C115:C116"/>
    <mergeCell ref="H115:H116"/>
    <mergeCell ref="I115:I116"/>
    <mergeCell ref="B108:C108"/>
    <mergeCell ref="A109:A111"/>
    <mergeCell ref="B109:B111"/>
    <mergeCell ref="C109:C111"/>
    <mergeCell ref="B107:D107"/>
    <mergeCell ref="B64:C64"/>
    <mergeCell ref="B60:C60"/>
    <mergeCell ref="B56:C56"/>
    <mergeCell ref="C57:C58"/>
    <mergeCell ref="B61:B63"/>
    <mergeCell ref="C61:C62"/>
    <mergeCell ref="B73:C73"/>
    <mergeCell ref="H109:H111"/>
    <mergeCell ref="B92:C92"/>
    <mergeCell ref="B95:C95"/>
    <mergeCell ref="B80:C80"/>
    <mergeCell ref="B82:C82"/>
    <mergeCell ref="B83:C83"/>
    <mergeCell ref="B85:C85"/>
    <mergeCell ref="B88:C88"/>
    <mergeCell ref="B86:B87"/>
    <mergeCell ref="C86:C87"/>
    <mergeCell ref="B89:B90"/>
    <mergeCell ref="C89:C90"/>
    <mergeCell ref="B94:D94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2020-11-17T09:26:29+02:00</dcterms:modified>
  <dc:title/>
  <dc:description/>
  <dc:subject/>
  <cp:keywords/>
  <cp:category/>
</cp:coreProperties>
</file>